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พัสดุ2019\งบลงทุน62\ปป.อาคารเรียน6ล้าน\"/>
    </mc:Choice>
  </mc:AlternateContent>
  <bookViews>
    <workbookView xWindow="0" yWindow="0" windowWidth="21600" windowHeight="9735" activeTab="2"/>
  </bookViews>
  <sheets>
    <sheet name="ใบสรุปปร.6" sheetId="1" r:id="rId1"/>
    <sheet name="ปร5ก" sheetId="4" r:id="rId2"/>
    <sheet name="ปร4ก" sheetId="14" r:id="rId3"/>
    <sheet name="ปร.5 พ " sheetId="2" r:id="rId4"/>
    <sheet name="ปร4พ" sheetId="15" r:id="rId5"/>
  </sheets>
  <definedNames>
    <definedName name="_xlnm.Print_Area" localSheetId="2">ปร4ก!$A$1:$J$193</definedName>
    <definedName name="_xlnm.Print_Titles" localSheetId="2">ปร4ก!$A:$I,ปร4ก!$1:$7</definedName>
    <definedName name="_xlnm.Print_Titles" localSheetId="4">ปร4พ!$A:$I,ปร4พ!$2:$6</definedName>
  </definedNames>
  <calcPr calcId="152511"/>
</workbook>
</file>

<file path=xl/calcChain.xml><?xml version="1.0" encoding="utf-8"?>
<calcChain xmlns="http://schemas.openxmlformats.org/spreadsheetml/2006/main">
  <c r="E11" i="1" l="1"/>
  <c r="F8" i="15" l="1"/>
  <c r="I8" i="15" s="1"/>
  <c r="I15" i="15" s="1"/>
  <c r="I16" i="15" s="1"/>
  <c r="F12" i="2" s="1"/>
  <c r="F14" i="2" s="1"/>
  <c r="F15" i="2" s="1"/>
  <c r="B16" i="2" s="1"/>
  <c r="H17" i="14"/>
  <c r="H181" i="14"/>
  <c r="H182" i="14"/>
  <c r="F181" i="14"/>
  <c r="F182" i="14"/>
  <c r="H180" i="14"/>
  <c r="F180" i="14"/>
  <c r="F136" i="14"/>
  <c r="H136" i="14"/>
  <c r="F137" i="14"/>
  <c r="H137" i="14"/>
  <c r="F138" i="14"/>
  <c r="H138" i="14"/>
  <c r="F141" i="14"/>
  <c r="H141" i="14"/>
  <c r="F142" i="14"/>
  <c r="H142" i="14"/>
  <c r="F184" i="14" l="1"/>
  <c r="F19" i="14" s="1"/>
  <c r="I182" i="14"/>
  <c r="I137" i="14"/>
  <c r="I181" i="14"/>
  <c r="H184" i="14"/>
  <c r="H19" i="14" s="1"/>
  <c r="I141" i="14"/>
  <c r="I180" i="14"/>
  <c r="I142" i="14"/>
  <c r="I136" i="14"/>
  <c r="I138" i="14"/>
  <c r="F133" i="14"/>
  <c r="H133" i="14"/>
  <c r="F134" i="14"/>
  <c r="H134" i="14"/>
  <c r="F135" i="14"/>
  <c r="H135" i="14"/>
  <c r="F143" i="14"/>
  <c r="H143" i="14"/>
  <c r="F144" i="14"/>
  <c r="H144" i="14"/>
  <c r="F145" i="14"/>
  <c r="H145" i="14"/>
  <c r="F148" i="14"/>
  <c r="H148" i="14"/>
  <c r="F120" i="14"/>
  <c r="H120" i="14"/>
  <c r="F122" i="14"/>
  <c r="H122" i="14"/>
  <c r="F123" i="14"/>
  <c r="H123" i="14"/>
  <c r="F124" i="14"/>
  <c r="H124" i="14"/>
  <c r="F125" i="14"/>
  <c r="H125" i="14"/>
  <c r="F126" i="14"/>
  <c r="H126" i="14"/>
  <c r="H119" i="14"/>
  <c r="F119" i="14"/>
  <c r="H149" i="14"/>
  <c r="H150" i="14"/>
  <c r="H151" i="14"/>
  <c r="H152" i="14"/>
  <c r="H153" i="14"/>
  <c r="H155" i="14"/>
  <c r="H156" i="14"/>
  <c r="H157" i="14"/>
  <c r="H158" i="14"/>
  <c r="H159" i="14"/>
  <c r="H160" i="14"/>
  <c r="H162" i="14"/>
  <c r="H163" i="14"/>
  <c r="H164" i="14"/>
  <c r="H165" i="14"/>
  <c r="H166" i="14"/>
  <c r="H167" i="14"/>
  <c r="H169" i="14"/>
  <c r="H170" i="14"/>
  <c r="H171" i="14"/>
  <c r="H173" i="14"/>
  <c r="H174" i="14"/>
  <c r="H175" i="14"/>
  <c r="F149" i="14"/>
  <c r="F150" i="14"/>
  <c r="F151" i="14"/>
  <c r="F152" i="14"/>
  <c r="F153" i="14"/>
  <c r="F155" i="14"/>
  <c r="F156" i="14"/>
  <c r="F157" i="14"/>
  <c r="F158" i="14"/>
  <c r="F159" i="14"/>
  <c r="F160" i="14"/>
  <c r="F162" i="14"/>
  <c r="F163" i="14"/>
  <c r="F164" i="14"/>
  <c r="F165" i="14"/>
  <c r="F166" i="14"/>
  <c r="F167" i="14"/>
  <c r="F169" i="14"/>
  <c r="F170" i="14"/>
  <c r="F171" i="14"/>
  <c r="F173" i="14"/>
  <c r="F174" i="14"/>
  <c r="F175" i="14"/>
  <c r="H110" i="14"/>
  <c r="H111" i="14"/>
  <c r="H112" i="14"/>
  <c r="H113" i="14"/>
  <c r="H114" i="14"/>
  <c r="H115" i="14"/>
  <c r="H116" i="14"/>
  <c r="H117" i="14"/>
  <c r="H118" i="14"/>
  <c r="H109" i="14"/>
  <c r="F110" i="14"/>
  <c r="F111" i="14"/>
  <c r="F112" i="14"/>
  <c r="F113" i="14"/>
  <c r="F114" i="14"/>
  <c r="F115" i="14"/>
  <c r="F116" i="14"/>
  <c r="F117" i="14"/>
  <c r="F118" i="14"/>
  <c r="F109" i="14"/>
  <c r="H14" i="14"/>
  <c r="H100" i="14"/>
  <c r="H101" i="14"/>
  <c r="H102" i="14"/>
  <c r="H103" i="14"/>
  <c r="H104" i="14"/>
  <c r="H99" i="14"/>
  <c r="F104" i="14"/>
  <c r="F103" i="14"/>
  <c r="F102" i="14"/>
  <c r="F101" i="14"/>
  <c r="F100" i="14"/>
  <c r="F99" i="14"/>
  <c r="H85" i="14"/>
  <c r="H86" i="14"/>
  <c r="F85" i="14"/>
  <c r="F86" i="14"/>
  <c r="H84" i="14"/>
  <c r="F84" i="14"/>
  <c r="H83" i="14"/>
  <c r="F83" i="14"/>
  <c r="H77" i="14"/>
  <c r="H76" i="14"/>
  <c r="F77" i="14"/>
  <c r="F76" i="14"/>
  <c r="F70" i="14"/>
  <c r="H65" i="14"/>
  <c r="H66" i="14"/>
  <c r="H67" i="14"/>
  <c r="H68" i="14"/>
  <c r="H69" i="14"/>
  <c r="H70" i="14"/>
  <c r="F65" i="14"/>
  <c r="F66" i="14"/>
  <c r="F67" i="14"/>
  <c r="F68" i="14"/>
  <c r="F69" i="14"/>
  <c r="H64" i="14"/>
  <c r="F64" i="14"/>
  <c r="F9" i="14"/>
  <c r="H56" i="14"/>
  <c r="H57" i="14"/>
  <c r="H54" i="14"/>
  <c r="F56" i="14"/>
  <c r="F57" i="14"/>
  <c r="F54" i="14"/>
  <c r="H44" i="14"/>
  <c r="I44" i="14" s="1"/>
  <c r="H45" i="14"/>
  <c r="I45" i="14" s="1"/>
  <c r="H46" i="14"/>
  <c r="I46" i="14" s="1"/>
  <c r="H47" i="14"/>
  <c r="I47" i="14" s="1"/>
  <c r="H48" i="14"/>
  <c r="I48" i="14" s="1"/>
  <c r="H33" i="14"/>
  <c r="I33" i="14" s="1"/>
  <c r="H34" i="14"/>
  <c r="I34" i="14" s="1"/>
  <c r="H35" i="14"/>
  <c r="I35" i="14" s="1"/>
  <c r="H36" i="14"/>
  <c r="I36" i="14" s="1"/>
  <c r="H37" i="14"/>
  <c r="I37" i="14" s="1"/>
  <c r="H38" i="14"/>
  <c r="I38" i="14" s="1"/>
  <c r="H39" i="14"/>
  <c r="I39" i="14" s="1"/>
  <c r="H40" i="14"/>
  <c r="I40" i="14" s="1"/>
  <c r="H41" i="14"/>
  <c r="I41" i="14" s="1"/>
  <c r="H42" i="14"/>
  <c r="I42" i="14" s="1"/>
  <c r="H43" i="14"/>
  <c r="I43" i="14" s="1"/>
  <c r="H32" i="14"/>
  <c r="I32" i="14" s="1"/>
  <c r="H31" i="14"/>
  <c r="I31" i="14" s="1"/>
  <c r="B19" i="4"/>
  <c r="C4" i="2"/>
  <c r="C4" i="4"/>
  <c r="I101" i="14" l="1"/>
  <c r="I19" i="14"/>
  <c r="I184" i="14"/>
  <c r="I109" i="14"/>
  <c r="I111" i="14"/>
  <c r="I155" i="14"/>
  <c r="I174" i="14"/>
  <c r="I166" i="14"/>
  <c r="I157" i="14"/>
  <c r="I77" i="14"/>
  <c r="I85" i="14"/>
  <c r="I112" i="14"/>
  <c r="I113" i="14"/>
  <c r="I171" i="14"/>
  <c r="I162" i="14"/>
  <c r="I152" i="14"/>
  <c r="I64" i="14"/>
  <c r="I169" i="14"/>
  <c r="I150" i="14"/>
  <c r="I151" i="14"/>
  <c r="I57" i="14"/>
  <c r="I56" i="14"/>
  <c r="I116" i="14"/>
  <c r="I120" i="14"/>
  <c r="I69" i="14"/>
  <c r="F97" i="14"/>
  <c r="F13" i="14" s="1"/>
  <c r="I118" i="14"/>
  <c r="I110" i="14"/>
  <c r="I70" i="14"/>
  <c r="I102" i="14"/>
  <c r="I100" i="14"/>
  <c r="I114" i="14"/>
  <c r="I160" i="14"/>
  <c r="H81" i="14"/>
  <c r="H12" i="14" s="1"/>
  <c r="I115" i="14"/>
  <c r="H97" i="14"/>
  <c r="H13" i="14" s="1"/>
  <c r="I104" i="14"/>
  <c r="I99" i="14"/>
  <c r="I103" i="14"/>
  <c r="H131" i="14"/>
  <c r="H15" i="14" s="1"/>
  <c r="H178" i="14"/>
  <c r="H18" i="14" s="1"/>
  <c r="I124" i="14"/>
  <c r="I148" i="14"/>
  <c r="I175" i="14"/>
  <c r="I165" i="14"/>
  <c r="I68" i="14"/>
  <c r="I54" i="14"/>
  <c r="F178" i="14"/>
  <c r="F74" i="14"/>
  <c r="F11" i="14" s="1"/>
  <c r="F81" i="14"/>
  <c r="F12" i="14" s="1"/>
  <c r="I117" i="14"/>
  <c r="I145" i="14"/>
  <c r="I144" i="14"/>
  <c r="F139" i="14"/>
  <c r="H139" i="14"/>
  <c r="H16" i="14" s="1"/>
  <c r="I143" i="14"/>
  <c r="F147" i="14"/>
  <c r="F17" i="14" s="1"/>
  <c r="I17" i="14" s="1"/>
  <c r="I134" i="14"/>
  <c r="I164" i="14"/>
  <c r="I159" i="14"/>
  <c r="I167" i="14"/>
  <c r="I158" i="14"/>
  <c r="I156" i="14"/>
  <c r="I173" i="14"/>
  <c r="I170" i="14"/>
  <c r="I163" i="14"/>
  <c r="I133" i="14"/>
  <c r="I135" i="14"/>
  <c r="I126" i="14"/>
  <c r="I125" i="14"/>
  <c r="F131" i="14"/>
  <c r="F15" i="14" s="1"/>
  <c r="I119" i="14"/>
  <c r="I123" i="14"/>
  <c r="I122" i="14"/>
  <c r="F62" i="14"/>
  <c r="F10" i="14" s="1"/>
  <c r="I76" i="14"/>
  <c r="H74" i="14"/>
  <c r="H11" i="14" s="1"/>
  <c r="F106" i="14"/>
  <c r="F14" i="14" s="1"/>
  <c r="I67" i="14"/>
  <c r="I149" i="14"/>
  <c r="I66" i="14"/>
  <c r="I86" i="14"/>
  <c r="H52" i="14"/>
  <c r="H9" i="14" s="1"/>
  <c r="I9" i="14" s="1"/>
  <c r="I65" i="14"/>
  <c r="I153" i="14"/>
  <c r="I84" i="14"/>
  <c r="I83" i="14"/>
  <c r="H62" i="14"/>
  <c r="I52" i="14"/>
  <c r="I106" i="14" l="1"/>
  <c r="I81" i="14"/>
  <c r="I15" i="14"/>
  <c r="I178" i="14"/>
  <c r="I97" i="14"/>
  <c r="I74" i="14"/>
  <c r="H185" i="14"/>
  <c r="F18" i="14"/>
  <c r="I18" i="14" s="1"/>
  <c r="F185" i="14"/>
  <c r="I147" i="14"/>
  <c r="F16" i="14"/>
  <c r="I16" i="14" s="1"/>
  <c r="I139" i="14"/>
  <c r="I131" i="14"/>
  <c r="I62" i="14"/>
  <c r="H10" i="14"/>
  <c r="H29" i="14" s="1"/>
  <c r="F15" i="15"/>
  <c r="F16" i="15" s="1"/>
  <c r="I185" i="14" l="1"/>
  <c r="F29" i="14"/>
  <c r="I13" i="14" l="1"/>
  <c r="I14" i="14"/>
  <c r="I12" i="14"/>
  <c r="I11" i="14"/>
  <c r="I10" i="14" l="1"/>
  <c r="I29" i="14" s="1"/>
  <c r="F12" i="4" s="1"/>
  <c r="J29" i="14"/>
  <c r="E18" i="1" l="1"/>
  <c r="E19" i="1" s="1"/>
  <c r="B20" i="1" s="1"/>
</calcChain>
</file>

<file path=xl/sharedStrings.xml><?xml version="1.0" encoding="utf-8"?>
<sst xmlns="http://schemas.openxmlformats.org/spreadsheetml/2006/main" count="446" uniqueCount="229">
  <si>
    <t>แบบสรุปราคากลางงานก่อสร้าง</t>
  </si>
  <si>
    <t>แบบ ปร.6</t>
  </si>
  <si>
    <t>โครงการ/งานก่อสร้าง</t>
  </si>
  <si>
    <t>สถานที่ก่อสร้าง</t>
  </si>
  <si>
    <t xml:space="preserve">แบบเลขที่ </t>
  </si>
  <si>
    <t>เจ้าของอาคาร</t>
  </si>
  <si>
    <t>ลำดับที่</t>
  </si>
  <si>
    <t>รายการ</t>
  </si>
  <si>
    <t>หมายเหตุ</t>
  </si>
  <si>
    <t>รวมค่าก่อสร้างทั้งโครงการ</t>
  </si>
  <si>
    <t>แบบเลขที่</t>
  </si>
  <si>
    <t>บาท</t>
  </si>
  <si>
    <t>สรุป</t>
  </si>
  <si>
    <t>ที่</t>
  </si>
  <si>
    <t>จำนวน</t>
  </si>
  <si>
    <t>หน่วย</t>
  </si>
  <si>
    <t>ค่าวัสดุ</t>
  </si>
  <si>
    <t>ค่าแรงงาน</t>
  </si>
  <si>
    <t>รวมเป็นเงิน</t>
  </si>
  <si>
    <t>หน่วยละ</t>
  </si>
  <si>
    <t xml:space="preserve"> </t>
  </si>
  <si>
    <t>แบบ ปร.5 (ก)</t>
  </si>
  <si>
    <t>แบบสรุปค่าก่อสร้าง</t>
  </si>
  <si>
    <t>Factor F</t>
  </si>
  <si>
    <t>ดอกเบี้ยเงินกู้</t>
  </si>
  <si>
    <t>รวมค่าก่อสร้างเป็นเงินทั้งสิ้นประมาณ</t>
  </si>
  <si>
    <t>ตร.ม.</t>
  </si>
  <si>
    <t>ชุด</t>
  </si>
  <si>
    <t>เงินจ่ายล่วงหน้า</t>
  </si>
  <si>
    <t>สรุปราคาค่าก่อสร้างประมาณ</t>
  </si>
  <si>
    <t>โรงเรียนกีฬาจังหวัดชลบุรี ต.หนองไม้แดง อ.เมือง จ.ชลบุรี</t>
  </si>
  <si>
    <t>โรงเรียนกีฬาจังหวัดชลบุรี</t>
  </si>
  <si>
    <t>เจ้าของโครงการ   โรงเรียนกีฬาจังหวัดชลบุรี</t>
  </si>
  <si>
    <t>หมวดงานเตรียมพื้นที่</t>
  </si>
  <si>
    <t>รวมค่าวัสดุและค่าแรงงาน</t>
  </si>
  <si>
    <t>รวมค่าก่อสร้างเป็นเงินทั้งสิ้น</t>
  </si>
  <si>
    <t>แผ่นที่ 1/1</t>
  </si>
  <si>
    <t xml:space="preserve">สถานที่ก่อสร้าง   โรงเรียนกีฬาจังหวัดชลบุรี ต.หนองไม้แดง อ.เมือง จ.ชลบุรี </t>
  </si>
  <si>
    <t>สถานที่ก่อสร้าง    โรงเรียนกีฬาจังหวัดชลบุรี  ต.หนองไม้แดง อ.เมือง จ.ชลบุรี</t>
  </si>
  <si>
    <r>
      <t xml:space="preserve">  </t>
    </r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</rPr>
      <t xml:space="preserve">ประเภท  </t>
    </r>
  </si>
  <si>
    <r>
      <t xml:space="preserve">  </t>
    </r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</rPr>
      <t xml:space="preserve">สถานที่ก่อสร้าง </t>
    </r>
  </si>
  <si>
    <r>
      <t xml:space="preserve">  </t>
    </r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</rPr>
      <t>หน่วยงานออกแบบแปลนและรายการ  สำนักงานโยธาธิการและผังเมืองจังหวัดชลบุรี</t>
    </r>
  </si>
  <si>
    <r>
      <t xml:space="preserve">  </t>
    </r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</rPr>
      <t xml:space="preserve">แบบเลขที่+เอกสาร เลขที่   ยผจ.ชบ.45/2561  </t>
    </r>
  </si>
  <si>
    <t>ค่างานส่วนที่ 1 ค่าวัสดุและค่าแรงงานหมวดงานก่อสร้าง</t>
  </si>
  <si>
    <t>ค่าก่อสร้าง (บาท)</t>
  </si>
  <si>
    <t>ค่างานส่วนที่ 2 หมวดงานครุภัณฑ์สั่งซื้อหรือจัดซื้อ</t>
  </si>
  <si>
    <t>ค่างานส่วนที่ 3 ค่าใช้จ่ายพิเศษตามข้อกำหนด (ถ้ามี)</t>
  </si>
  <si>
    <t>ลงชื่อ</t>
  </si>
  <si>
    <t>ยผจ.ชบ.45/2561</t>
  </si>
  <si>
    <t>ค่าวัสดุและแรงงานเป็นเงินประมาณ</t>
  </si>
  <si>
    <t>เงินประกันผลงาน</t>
  </si>
  <si>
    <t>จำนวนเงิน</t>
  </si>
  <si>
    <t>ส่วนราชการ</t>
  </si>
  <si>
    <t>บัญชีแสดงรายละเอียดประมาณราคากลางค่าก่อสร้าง</t>
  </si>
  <si>
    <t>แบบเลขที่   ยผจ.ชย.45/2561</t>
  </si>
  <si>
    <t xml:space="preserve">งานปรับปรุงอาคารเรียน โรงเรียนกีฬาจังหวัดชลบุรี  ต.หนองไม้แดง อ.เมืองชลบุรี จ.ชลบุรี </t>
  </si>
  <si>
    <t>แบบเลขที่ ยผจ.ชบ.45/2561</t>
  </si>
  <si>
    <t xml:space="preserve">ประมาณราคา     ปรับปรุงอาคาเรียน  โรงเรียนกีฬาจังหวัดชลบุรี ต.หนองไม้แดง อ.เมืองชลบุรี จ.ชลบุรี   </t>
  </si>
  <si>
    <t xml:space="preserve">งานปรับปรุงอาคารเรียน </t>
  </si>
  <si>
    <t>ค่าแรง</t>
  </si>
  <si>
    <t>งานรื้อถอน</t>
  </si>
  <si>
    <t>งานพื้น</t>
  </si>
  <si>
    <t>งานผนัง</t>
  </si>
  <si>
    <t>งานฝ้าเพดาน</t>
  </si>
  <si>
    <t>งานทาสี</t>
  </si>
  <si>
    <t>งานประตู-หน้าต่าง</t>
  </si>
  <si>
    <t>งานสุขภัณฑ์และอุปกรณ์</t>
  </si>
  <si>
    <t>งานระบบไฟฟ้า</t>
  </si>
  <si>
    <t>งานเฟอร์นิเจอร์ BUILT-IN</t>
  </si>
  <si>
    <t>งานเวทีและหลังคาคลุม</t>
  </si>
  <si>
    <t>งานอื่น ๆ</t>
  </si>
  <si>
    <t>-รื้อถอนหน้าต่าง น1 เดิม</t>
  </si>
  <si>
    <t>-รื้อถอนหน้าต่าง น2 เดิม</t>
  </si>
  <si>
    <t>-รื้อถอนชักโครกของเดิม WC-01</t>
  </si>
  <si>
    <t>-รื้อถอนโถปัสสาวะชายของเดิม WC-01</t>
  </si>
  <si>
    <t>-รื้อถอนอ่างล้างหน้าของเดิม WC-01</t>
  </si>
  <si>
    <t>-รื้อถอนผนังกั้นห้องน้ำสำเร็จรูปของเดิม WC-01</t>
  </si>
  <si>
    <t>-รื้อกระเบื้องพื้นห้องน้ำของเดิม WC-01</t>
  </si>
  <si>
    <t>-รื้อกระเบื้องผนังห้องน้ำของเดิม WC-01</t>
  </si>
  <si>
    <t>-รื้อฝ้าเพดานห้องน้ำของเดิม WC-01</t>
  </si>
  <si>
    <t>-รื้อประตูห้องน้ำของเดิม WC-01</t>
  </si>
  <si>
    <t>-รื้อประตูบานเลื่อนอลูมิเนียม ห้อง ผอ.เดิม</t>
  </si>
  <si>
    <t>-รื้อผนังก่อของเดิม ภายในห้อง ผอ.</t>
  </si>
  <si>
    <t>-รื้อถอนชักโครกของเดิม ห้องน้ำ ผอ.</t>
  </si>
  <si>
    <t>-รื้อถอนโถปัสสาวะชายของเดิม ห้องน้ำ ผอ.</t>
  </si>
  <si>
    <t>-รื้อถอนอ่างล้างหน้าของเดิม ห้องน้ำ ผอ.</t>
  </si>
  <si>
    <t>-รื้อกระเบื้องพื้นห้องน้ำของเดิม ห้องน้ำ ผอ.</t>
  </si>
  <si>
    <t>-รื้อกระเบื้องผนังห้องน้ำของเดิม ห้องน้ำ ผอ.</t>
  </si>
  <si>
    <t>-รื้อประตูบานปิดเดี่ยว ห้อง ผอ.เดิม</t>
  </si>
  <si>
    <t>รวมค่าวัสดุและค่าแรงงาน งานรื้อถอน</t>
  </si>
  <si>
    <t>-ปูกระเบื้องแกรนิตโต้ ผิวด้าน ขนาด 0.30x0.60 ม. หรือ 0.60x0.60 ม.</t>
  </si>
  <si>
    <t xml:space="preserve"> (PREMIUM GRADE) พื้นห้องน้ำ WC-01</t>
  </si>
  <si>
    <t>-ปูกระเบื้องเซรามิค ขนาด 0.20x0.20 ม.</t>
  </si>
  <si>
    <t>-ปูกระเบื้องแกรนิตโต้ ผิวด้าน ขนาด 0.60x0.60 ม.   (PREMIUM GRADE) ชั้น 4</t>
  </si>
  <si>
    <t>รวมค่าวัสดุและค่าแรงงาน  งานพื้น</t>
  </si>
  <si>
    <t>-ก่อผนังอิฐมวลเบาฉาบเรียบ BF-01</t>
  </si>
  <si>
    <t>-กรุกระเบื้องแกรนิตโต้ ผิวมัน ขนาด 0.30x0.60 ม.(PREMIUM GRADE) BF-03</t>
  </si>
  <si>
    <t>-กรุกระเบื้องแกรนิตโต้ ผิวมัน ขนาด 0.30x0.60 ม.(PREMIUM GRADE) BF-01</t>
  </si>
  <si>
    <t>-กรุกระเบื้องแกรนิตโต้ ผิวด้าน หรือ ผิวมัน ขนาด 0.30x0.60 ม. หรือ 0.60x0.60 ม. (PREMIUM GRADE) ผนังห้องน้ำ WC-01ปูชนฝ้าเพดาน</t>
  </si>
  <si>
    <t>-ก่อผนังอิฐมวลเบา ฉาบเรียบ ผนังกั้นห้อง ผอ.</t>
  </si>
  <si>
    <t>-ติด WALLPAPER  ห้อง ผอ.</t>
  </si>
  <si>
    <t>-กรุกระเบื้องเซรามิค ขนาด 0.20x0.20 ม. (ปูชนฝ้า)</t>
  </si>
  <si>
    <t>ตร.ม</t>
  </si>
  <si>
    <t>รวมค่าวัสดุและค่าแรงงาน  งานผนัง</t>
  </si>
  <si>
    <t>-ฝ้า T-BAR โครงคร่าวเหล็กชุบสังกะสี (ฝ้าห้องน้ำ WC-01)</t>
  </si>
  <si>
    <t>-ฝ้ายิปซั่มบอร์ด หนา 9 มม. โครงคร่าวเหล็กชุบสังกะสี ฉาบเรียบ (ห้อง ผอ.)</t>
  </si>
  <si>
    <t>รวมค่าวัสดุและค่าแรงงาน งานฝ้าเพดาน</t>
  </si>
  <si>
    <t>-ทาสีผนังภายนอก</t>
  </si>
  <si>
    <t>-ทาสีผนังภายใน</t>
  </si>
  <si>
    <t>-ทาสีฝ้าเพดาน</t>
  </si>
  <si>
    <t>-ทาสีกันสนิม (โครงเหล็กกัดสาด)</t>
  </si>
  <si>
    <t>1.สีกึ่งเงากึ่งด้าน เกรด 1 (สีภายนอก ) ผลิตภัณฑ์ของ</t>
  </si>
  <si>
    <t>2.สีกึ่งเงากึ่งด้าน สามารถเช็ดทำความสะอาดได้ (สีภายใน) ผลิตภัณฑ์ของ</t>
  </si>
  <si>
    <t>TOA  (SUPER SHIELD TITANIUM), ICI (DULUX WEATHER SHIELD),</t>
  </si>
  <si>
    <t xml:space="preserve">JOTUN (JOTASHIELD EXTREME), BEGER (BEGER COOL UV SHIELD), </t>
  </si>
  <si>
    <t>NIPPON PAINT (WEATHERBOND FLEX)</t>
  </si>
  <si>
    <t>TOA  (SUPER SHIELD DURACLEAN), ICI (DULUX  EASY CLEAN),</t>
  </si>
  <si>
    <t xml:space="preserve">JOTUN (JOTUN MAJESTIC OPTIMA), BEGER (CERAMIC CLEAN), </t>
  </si>
  <si>
    <t>NIPPON PAINT (HEALTHCARE)</t>
  </si>
  <si>
    <t xml:space="preserve"> รวมค่าวัสดุและค่าแรงงาน  งานทาสี </t>
  </si>
  <si>
    <t>-หน้าต่างบานเลื่อนคู่อลูมิเนียม (น1)</t>
  </si>
  <si>
    <t>-หน้าต่างบานติดตายอลูมิเนียม (น2)</t>
  </si>
  <si>
    <t>-ประตูห้องน้ำ WC-01 UPVC</t>
  </si>
  <si>
    <t>-ประตูห้องใต้บันได</t>
  </si>
  <si>
    <t>-ประตูบานสวิงคู่อลูมิเนียม (ห้อง ผอ.)</t>
  </si>
  <si>
    <t>-หน้าต่างบานติดตายอลูมิเนียม (ห้อง ผอ.)</t>
  </si>
  <si>
    <t>รวมค่าวัสดุและค่าแรงงาน  งานประตู-หน้าต่าง</t>
  </si>
  <si>
    <t>รวมค่าแรง</t>
  </si>
  <si>
    <t>WC-01</t>
  </si>
  <si>
    <t>-ชักโครกนั่งราบ ชนิดมีหม้อน้ำ พร้อมอุปกรณ์ติดตั้งครบชุด</t>
  </si>
  <si>
    <t>-โถปัสสาวะ พร้อม FLUSH VALVE แบบกด ชนิดมีกระปุกปรับแรงดันน้ำ</t>
  </si>
  <si>
    <t>-สายชำระ โครเมี่ยม พร้อม STOPR VALVE</t>
  </si>
  <si>
    <t>-ตะแกรงระบายน้ำ STAINLESS มีดักกลิ่น สำหรับท่อขนาด 4"</t>
  </si>
  <si>
    <t>-อ่างล้างหน้าแบบฝังใต้เคาน์เตอร์ พร้อมก๊อกน้ำดี และอุปกรณ์ติดตั้งครบชุด</t>
  </si>
  <si>
    <t>-กระจกเงา หนา 5 มม. เจียปรี  ยาว 1.60 ม. สูง 1.00 ม.</t>
  </si>
  <si>
    <t>-กระจกเงา หนา 5 มม. เจียปรี  ยาว 2.40 ม. สูง 1.00 ม.</t>
  </si>
  <si>
    <t>-ก๊อกเตี้ย โครเมี่ยม พร้อม STOP VALVE</t>
  </si>
  <si>
    <t>-COUNTER อ่างล้างมือ TOP หินแกรนิต สีดำอินเดีย ด้านข้างกรุกระเบื้องแกรนิตโต้ ขนาด กว้าง 0.60 ม. ยาว 1.60 ม. สูง 0.80 ม.</t>
  </si>
  <si>
    <t>-COUNTER อ่างล้างมือ TOP หินแกรนิต สีดำอินเดีย ด้านข้างกรุกระเบื้องแกรนิตโต้ ขนาด กว้าง 0.60 ม. ยาว 2.40 ม. สูง 0.80 ม.</t>
  </si>
  <si>
    <t>-ผนังกั้นห้องน้ำสำเร็จรูป ความหนา 25 มม.</t>
  </si>
  <si>
    <t>-ปรับปรุงงานระบบสุขาภิบาล</t>
  </si>
  <si>
    <t>งาน</t>
  </si>
  <si>
    <t>รวมค่าวัสดุและค่าแรงงาน  งานสุขภัณฑ์และอุปกรณ์</t>
  </si>
  <si>
    <t>ห้อง ผอ.</t>
  </si>
  <si>
    <t>สุขภัณฑ์และอุปกรณ์ระบุใช้ผลิตภัณฑ์ของ COTTO, KOHLER, AMERICAN</t>
  </si>
  <si>
    <t>STANDARD หรือเทียบเท่า และให้ผู้รับจ้างเสนอรุ่นและรูปแบบต่อคณะกรรมการ</t>
  </si>
  <si>
    <t>ตรวจการจ้างพิจารณาก่อนเลือกใช้</t>
  </si>
  <si>
    <t>-DOWNLIGH      0.15 ม. พร้อมหลอด LED (ห้องน้ำ WC-01)</t>
  </si>
  <si>
    <t>-โคมหน้าพลาสติกแบบติดลอย 1x18W  ยาว 60 ซม. (ห้องน้ำ WC-01)</t>
  </si>
  <si>
    <t>-สวิตซ์ทางเดียว 16A 250V 3 สวิตซ์ พร้อมฝาครอบ ติดฝังเรียบผนัง (ห้องน้ำ WC-01)</t>
  </si>
  <si>
    <t>-DOWNLIGH      0.15 ม. พร้อมหลอด LED (ห้องน้ำ ผอ.)</t>
  </si>
  <si>
    <t>-โคมหน้าพลาสติกแบบติดลอย 2x36W  ยาว 120 ซม. (ห้อง ผอ.)</t>
  </si>
  <si>
    <t>-สวิตซ์ทางเดียว 16A 250V 3 สวิตซ์ พร้อมฝาครอบ ติดฝังเรียบผนัง (ห้อง ผอ.)</t>
  </si>
  <si>
    <t>รวมค่าวัสดุและค่าแงงงาน  งานระบบไฟฟ้า</t>
  </si>
  <si>
    <t>-BF-01: COUNTER TOP หินแกรนิต, ตู้โครงคร่าวไม้ กรุไม้อัด ปิดผิวลามิเนต</t>
  </si>
  <si>
    <t>-BF-01: ตู้เหนือ SINK โครงคร่าวไม้ กรุไม้อัด ปิดผิวลามิเนตลายไม้ ลูกฟักกระจก 5 มม.</t>
  </si>
  <si>
    <t>-BF-02: ตู้โชว์ โครงคร่าวไม้ กรุไม้อัด ปิดผิวลามิเนตลายไม้ ลูกฟักกระจก 5 มม.</t>
  </si>
  <si>
    <t>-BF-03: COUNTER TOP หินแกรนิต, ตู้โครงคร่าวไม้ กรุไม้อัด ปิดผิวลามิเนต</t>
  </si>
  <si>
    <t>-BF-03: ตู้เหนือ SINK โครงคร่าวไม้ กรุไม้อัด ปิดผิวลามิเนตลายไม้ ลูกฟักกระจก 5 มม.</t>
  </si>
  <si>
    <t>รวมค่าวัสดุและค่าแรงงาน  งานเฟอร์นิเจอร์ BUILT-IN</t>
  </si>
  <si>
    <t>-หลังคา METAL SHEET เคลือบสี ความหนารวมไม่น้อยกว่า 0.50 มม. พร้อมติดตั้งฉนวนป้องกันความร้อน PE หนา 5 มม. ชนิดมีอลูมิเนียมฟอยด์</t>
  </si>
  <si>
    <t>-โครง TRUSS T1 พร้อมตอม่อ ค.ส.ล.</t>
  </si>
  <si>
    <t>งานพื้นเวที</t>
  </si>
  <si>
    <t>-ถมทราย (ชุ่มน้ำ) ใต้พื้นเวที</t>
  </si>
  <si>
    <t>-พื้น ค.ส.ล. หล่อในที่ หนา 0.15 ม.</t>
  </si>
  <si>
    <t>-หินแกรนิต (ภายในประเทศ)</t>
  </si>
  <si>
    <t>-ผนัง ค.ส.ล. หนา 0.15 ม. สูง 0.50 ม. ยาว 38.00 ม.</t>
  </si>
  <si>
    <t>-ทำผิวทรายล้าง ขอบเวทีและบันได</t>
  </si>
  <si>
    <t>-ทำกระถามต้นไม้</t>
  </si>
  <si>
    <t>-โครง TRUSS T2, T3 และงานโครงสร้างหลังคาทั้งหมด</t>
  </si>
  <si>
    <t>-ผนังโครงคร่าวเหล็ก @0.50 ม. กรุแผ่นไม้ตกแต่งไฟเบอร์ซีเมนต์ รุ่นโมดิน่า SMART WOOD หรือเทียบเท่า ย้อมสีธรรมชาติ</t>
  </si>
  <si>
    <t>ลบ.ม.</t>
  </si>
  <si>
    <t>-พื้นโครงสร้างเหล็ก ปูแผ่นไม้เทีย 1"x6" รุ่น SCG FLOOR PLANK หรือเทียบเท่า ตงเหล็ก @0.30 ม. พร้อมย้อมสีธรรมชาติ</t>
  </si>
  <si>
    <t>งานระบบไฟฟ้าเวที</t>
  </si>
  <si>
    <t>-โคมไฟ FLOODLIGHT 48W LED (OUTDOOR) สี WARM WHITE</t>
  </si>
  <si>
    <t>-โคมฟ HBL75-130LED (130W) ผลิตภัณฑ์ของ L&amp;E, DELIGHT, LAMPTITUDE หรือเทียบเท่า</t>
  </si>
  <si>
    <t>-สวิตซ์กันน้ำ ใช้ภายนอก พร้อมตู้กันน้ำ และ BREAKER ควบคุม</t>
  </si>
  <si>
    <t>-ติดตั้งระบบไฟฟ้า พร้อมเดินท่อร้อยสาย</t>
  </si>
  <si>
    <t>-ผนัง ALUMINIUM COMPOSITE โครงสร้างเหล็กกล่อง</t>
  </si>
  <si>
    <t>-ฝ้าเพดานไฟเบอร์ซีเมนต์ หนา 6 มม. โครงสร้างเหล็กชุบสังกะสี แผ่นฝ้าเว้นช่อง 6 มม. ยาแนวด้วยโพลียูรี</t>
  </si>
  <si>
    <t>งานทางลาดคนพิการ</t>
  </si>
  <si>
    <t>-ทางลาด ค.ส.ล.</t>
  </si>
  <si>
    <t>-ผิวทรายล้าง</t>
  </si>
  <si>
    <t>-ราวจับ    40  มม. STAINLESS ผิว HAIRLINE ลูกกรง FLAT BAR 10x50 มม. STAINLESS ผิว HAIRLINE</t>
  </si>
  <si>
    <t>งานปรับปรุงบันไดทางเข้าอาคารของเดิม</t>
  </si>
  <si>
    <t>-ทำผิวทรายล้าง</t>
  </si>
  <si>
    <t>-รื้อถอนพื้นกระเบื้องเดิม</t>
  </si>
  <si>
    <t>-รื้อถอนม้านั่ง ค.ส.ล. ของเดิม ยาว 4.15 ม.</t>
  </si>
  <si>
    <t>รวมค่าวัสดุและค่าแรงงาน งานเวทีและหลังคาคลุม</t>
  </si>
  <si>
    <t xml:space="preserve">งานอื่นๆ </t>
  </si>
  <si>
    <t>-เทพื้น ค.ส.ล. หนา 10 ซม. (ลานจอดจักรยานยนต์)</t>
  </si>
  <si>
    <t>-หลังคากันสาดเมทัลชีท โครงเหล็ก กว้าง  2.40 ม. ยาว 36.00 ม. (ลานจอดจักรยานยนต์)</t>
  </si>
  <si>
    <t>-เปลี่ยนถังดับเพลิง ขนาด 15 ปอนด์</t>
  </si>
  <si>
    <t>รวมค่าวัสดุและค่าแรงงาน งานอื่น ๆ</t>
  </si>
  <si>
    <t xml:space="preserve">รวมค่าวัสดุและค่าแรงงาน งานปรับปรุงอาคารเรียน </t>
  </si>
  <si>
    <t>สรุปผลการประมาณราคากลางค่าก่อสร้าง</t>
  </si>
  <si>
    <t>ประเภทงาน</t>
  </si>
  <si>
    <t>หน่วยงานออกแบบแปลน</t>
  </si>
  <si>
    <t>สำนักงานโยธาธิการและผังเมืองจังหวัดชลบุรี</t>
  </si>
  <si>
    <t>ประมาณราคาเมื่อ</t>
  </si>
  <si>
    <t>จำนวนเงิน (บาท)</t>
  </si>
  <si>
    <t>คิดเป็นเงินประมาณ</t>
  </si>
  <si>
    <t xml:space="preserve"> แบบ ปร.4  (พ)</t>
  </si>
  <si>
    <t>ค่าใช้จ่ายพิเศษ</t>
  </si>
  <si>
    <t>ค่านั่งร้านเพื่อความปลอดภัย</t>
  </si>
  <si>
    <t>รวมค่าวัสดุและค่าแรงงาน  ค่าใช้จ่ายพิเศษ</t>
  </si>
  <si>
    <t>รวมค่าวัสดุและค่าแรงงาน  งานปรับปรุงอาคารเรียน  (ค่าใช้จ่ายพิเศษ)</t>
  </si>
  <si>
    <t>ประมาณราคา   งานปรับปรุงอาคารเรียน โรงเรียนกีฬาจังหวัดชลบุรี ต.หนองไม้แดง อ.เมืองชลบุรี จ.ชลบุรี</t>
  </si>
  <si>
    <t>แบบ  ปร.5 (พ)</t>
  </si>
  <si>
    <t xml:space="preserve">แบบ ปร.4 (ก)                                                           </t>
  </si>
  <si>
    <t>รื้อขนไป</t>
  </si>
  <si>
    <t>แบบ ปร.4  (ก)                              ที่แนบ จำนวน 28   หน้า</t>
  </si>
  <si>
    <t xml:space="preserve">แบบ ปร.4 (พ) </t>
  </si>
  <si>
    <t>จำนวน 1 หน้า</t>
  </si>
  <si>
    <t>ที่แนบ จำนวน  9   หน้า</t>
  </si>
  <si>
    <r>
      <t xml:space="preserve">  </t>
    </r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</rPr>
      <t xml:space="preserve">ประมาณราคาตามแบบ ปร.4  และ ปร.5    จำนวน  12   หน้า </t>
    </r>
  </si>
  <si>
    <t xml:space="preserve">รวมค่าก่อสร้างเป็นเงินทั้งสิ้น </t>
  </si>
  <si>
    <t>เมตร</t>
  </si>
  <si>
    <t>ประมาณราคา   วันที่ ..............................................</t>
  </si>
  <si>
    <t>………………………………………………………………</t>
  </si>
  <si>
    <t>ผู้เสนอราคา</t>
  </si>
  <si>
    <t>(..................................................................)</t>
  </si>
  <si>
    <t>ตำแหน่ง...................................................</t>
  </si>
  <si>
    <t>ประทับตรายาง (ถ้ามี)</t>
  </si>
  <si>
    <t>ประมาณราคาโดย  บริษัท/หจก./ร้าน .....................................................................................</t>
  </si>
  <si>
    <r>
      <t xml:space="preserve">  </t>
    </r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</rPr>
      <t>ประมาณราคาโดย บริษัท/หจก./ร้าน .................................................................................................เมื่อวันที่.....................................</t>
    </r>
  </si>
  <si>
    <t>วันที่  ....................................................</t>
  </si>
  <si>
    <t>คำนวณราคาเมื่อวันที่ .......................................</t>
  </si>
  <si>
    <t>วันที่ 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</si>
</sst>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#,##0\ &quot;DM&quot;;[Red]\-#,##0\ &quot;DM&quot;"/>
    <numFmt numFmtId="190" formatCode="&quot;\&quot;#,##0;[Red]&quot;\&quot;\-#,##0"/>
    <numFmt numFmtId="191" formatCode="_ * #,##0.00_ ;_ * \-#,##0.00_ ;_ * &quot;-&quot;??_ ;_ @_ "/>
    <numFmt numFmtId="192" formatCode="_ * #,##0_ ;_ * \-#,##0_ ;_ * &quot;-&quot;_ ;_ @_ "/>
    <numFmt numFmtId="193" formatCode="&quot;฿&quot;\t#,##0_);\(&quot;฿&quot;\t#,##0\)"/>
    <numFmt numFmtId="194" formatCode="\t0.00E+00"/>
    <numFmt numFmtId="195" formatCode="#,##0.0_);\(#,##0.0\)"/>
    <numFmt numFmtId="196" formatCode="\ว\ว\/\ด\ด\/\ป\ป"/>
    <numFmt numFmtId="197" formatCode="0.0&quot;  &quot;"/>
    <numFmt numFmtId="198" formatCode="#,##0\ &quot;F&quot;;[Red]\-#,##0\ &quot;F&quot;"/>
    <numFmt numFmtId="199" formatCode="dd\-mmm\-yy_)"/>
    <numFmt numFmtId="200" formatCode="0.0000"/>
    <numFmt numFmtId="201" formatCode="_-* #,##0.00_-;\-* #,##0.00_-;_-* &quot;-&quot;?_-;_-@_-"/>
    <numFmt numFmtId="202" formatCode="_-* #,##0.0_-;\-* #,##0.0_-;_-* &quot;-&quot;_-;_-@_-"/>
    <numFmt numFmtId="203" formatCode="_-* #,##0.00_-;\-* #,##0.00_-;_-* &quot;-&quot;_-;_-@_-"/>
  </numFmts>
  <fonts count="40">
    <font>
      <sz val="11"/>
      <color indexed="8"/>
      <name val="Tahoma"/>
      <family val="2"/>
      <charset val="22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ahoma"/>
      <family val="2"/>
      <charset val="222"/>
    </font>
    <font>
      <b/>
      <sz val="15"/>
      <color indexed="8"/>
      <name val="TH SarabunPSK"/>
      <family val="2"/>
    </font>
    <font>
      <sz val="8"/>
      <name val="Tahoma"/>
      <family val="2"/>
      <charset val="222"/>
    </font>
    <font>
      <sz val="16"/>
      <name val="TH SarabunPSK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BrowalliaUPC"/>
      <family val="2"/>
      <charset val="222"/>
    </font>
    <font>
      <sz val="14"/>
      <name val="SV Rojchana"/>
    </font>
    <font>
      <sz val="11"/>
      <name val="?? ?????"/>
      <family val="3"/>
      <charset val="255"/>
    </font>
    <font>
      <sz val="10"/>
      <name val="Helv"/>
      <family val="2"/>
    </font>
    <font>
      <sz val="16"/>
      <name val="DilleniaUPC"/>
      <family val="1"/>
      <charset val="222"/>
    </font>
    <font>
      <sz val="11"/>
      <name val="??"/>
      <family val="1"/>
    </font>
    <font>
      <sz val="12"/>
      <name val="Helv"/>
      <family val="2"/>
    </font>
    <font>
      <sz val="12"/>
      <name val="Times New Roman"/>
      <family val="1"/>
    </font>
    <font>
      <sz val="12"/>
      <name val="????"/>
      <charset val="136"/>
    </font>
    <font>
      <sz val="10"/>
      <color indexed="8"/>
      <name val="Arial"/>
      <family val="2"/>
    </font>
    <font>
      <b/>
      <sz val="12"/>
      <name val="Arial"/>
      <family val="2"/>
    </font>
    <font>
      <sz val="14"/>
      <name val="Cordia New"/>
      <family val="3"/>
    </font>
    <font>
      <sz val="14"/>
      <name val="AngsanaUPC"/>
      <family val="1"/>
      <charset val="22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sz val="14"/>
      <name val="Angsana New"/>
      <family val="1"/>
    </font>
    <font>
      <sz val="14"/>
      <name val="Cordia New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b/>
      <u/>
      <sz val="14"/>
      <name val="TH SarabunPSK"/>
      <family val="2"/>
    </font>
    <font>
      <sz val="16"/>
      <color indexed="8"/>
      <name val="Wingdings"/>
      <charset val="2"/>
    </font>
    <font>
      <sz val="14"/>
      <name val="AngsanaUPC"/>
      <family val="1"/>
    </font>
    <font>
      <sz val="16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97">
    <xf numFmtId="0" fontId="0" fillId="0" borderId="0"/>
    <xf numFmtId="0" fontId="14" fillId="0" borderId="0">
      <alignment vertical="center"/>
    </xf>
    <xf numFmtId="190" fontId="15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4" fontId="16" fillId="0" borderId="0" applyFont="0" applyFill="0" applyBorder="0" applyAlignment="0" applyProtection="0"/>
    <xf numFmtId="193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2" fontId="12" fillId="0" borderId="0" applyFont="0" applyFill="0" applyBorder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0" fontId="18" fillId="0" borderId="0"/>
    <xf numFmtId="0" fontId="19" fillId="0" borderId="0"/>
    <xf numFmtId="9" fontId="12" fillId="2" borderId="0"/>
    <xf numFmtId="0" fontId="12" fillId="0" borderId="0" applyFill="0" applyBorder="0" applyAlignment="0"/>
    <xf numFmtId="195" fontId="16" fillId="0" borderId="0" applyFill="0" applyBorder="0" applyAlignment="0"/>
    <xf numFmtId="0" fontId="20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196" fontId="17" fillId="0" borderId="0" applyFill="0" applyBorder="0" applyAlignment="0"/>
    <xf numFmtId="197" fontId="17" fillId="0" borderId="0" applyFill="0" applyBorder="0" applyAlignment="0"/>
    <xf numFmtId="195" fontId="16" fillId="0" borderId="0" applyFill="0" applyBorder="0" applyAlignment="0"/>
    <xf numFmtId="196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5" fontId="16" fillId="0" borderId="0" applyFont="0" applyFill="0" applyBorder="0" applyAlignment="0" applyProtection="0"/>
    <xf numFmtId="14" fontId="22" fillId="0" borderId="0" applyFill="0" applyBorder="0" applyAlignment="0"/>
    <xf numFmtId="196" fontId="17" fillId="0" borderId="0" applyFill="0" applyBorder="0" applyAlignment="0"/>
    <xf numFmtId="195" fontId="16" fillId="0" borderId="0" applyFill="0" applyBorder="0" applyAlignment="0"/>
    <xf numFmtId="196" fontId="17" fillId="0" borderId="0" applyFill="0" applyBorder="0" applyAlignment="0"/>
    <xf numFmtId="197" fontId="17" fillId="0" borderId="0" applyFill="0" applyBorder="0" applyAlignment="0"/>
    <xf numFmtId="195" fontId="16" fillId="0" borderId="0" applyFill="0" applyBorder="0" applyAlignment="0"/>
    <xf numFmtId="38" fontId="11" fillId="3" borderId="0" applyNumberFormat="0" applyBorder="0" applyAlignment="0" applyProtection="0"/>
    <xf numFmtId="0" fontId="23" fillId="0" borderId="1" applyNumberFormat="0" applyAlignment="0" applyProtection="0">
      <alignment horizontal="left" vertical="center"/>
    </xf>
    <xf numFmtId="0" fontId="23" fillId="0" borderId="2">
      <alignment horizontal="left" vertical="center"/>
    </xf>
    <xf numFmtId="10" fontId="11" fillId="4" borderId="3" applyNumberFormat="0" applyBorder="0" applyAlignment="0" applyProtection="0"/>
    <xf numFmtId="196" fontId="17" fillId="0" borderId="0" applyFill="0" applyBorder="0" applyAlignment="0"/>
    <xf numFmtId="195" fontId="16" fillId="0" borderId="0" applyFill="0" applyBorder="0" applyAlignment="0"/>
    <xf numFmtId="196" fontId="17" fillId="0" borderId="0" applyFill="0" applyBorder="0" applyAlignment="0"/>
    <xf numFmtId="197" fontId="17" fillId="0" borderId="0" applyFill="0" applyBorder="0" applyAlignment="0"/>
    <xf numFmtId="195" fontId="16" fillId="0" borderId="0" applyFill="0" applyBorder="0" applyAlignment="0"/>
    <xf numFmtId="198" fontId="20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4" fillId="0" borderId="0" applyFont="0" applyFill="0" applyBorder="0" applyAlignment="0" applyProtection="0"/>
    <xf numFmtId="196" fontId="17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0" fontId="12" fillId="0" borderId="0" applyFont="0" applyFill="0" applyBorder="0" applyAlignment="0" applyProtection="0"/>
    <xf numFmtId="196" fontId="17" fillId="0" borderId="0" applyFill="0" applyBorder="0" applyAlignment="0"/>
    <xf numFmtId="195" fontId="16" fillId="0" borderId="0" applyFill="0" applyBorder="0" applyAlignment="0"/>
    <xf numFmtId="196" fontId="17" fillId="0" borderId="0" applyFill="0" applyBorder="0" applyAlignment="0"/>
    <xf numFmtId="197" fontId="17" fillId="0" borderId="0" applyFill="0" applyBorder="0" applyAlignment="0"/>
    <xf numFmtId="195" fontId="16" fillId="0" borderId="0" applyFill="0" applyBorder="0" applyAlignment="0"/>
    <xf numFmtId="49" fontId="22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193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189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9" fontId="13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38" fillId="0" borderId="0"/>
  </cellStyleXfs>
  <cellXfs count="2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10" fontId="2" fillId="0" borderId="7" xfId="0" applyNumberFormat="1" applyFont="1" applyBorder="1"/>
    <xf numFmtId="0" fontId="4" fillId="0" borderId="0" xfId="0" applyFont="1" applyBorder="1"/>
    <xf numFmtId="0" fontId="4" fillId="0" borderId="3" xfId="0" applyFont="1" applyBorder="1" applyAlignment="1">
      <alignment horizontal="left" vertical="center"/>
    </xf>
    <xf numFmtId="188" fontId="2" fillId="0" borderId="0" xfId="81" applyNumberFormat="1" applyFont="1"/>
    <xf numFmtId="188" fontId="4" fillId="0" borderId="3" xfId="81" applyNumberFormat="1" applyFont="1" applyBorder="1" applyAlignment="1">
      <alignment horizontal="center" vertical="center"/>
    </xf>
    <xf numFmtId="188" fontId="2" fillId="0" borderId="3" xfId="81" applyNumberFormat="1" applyFont="1" applyBorder="1"/>
    <xf numFmtId="43" fontId="2" fillId="0" borderId="3" xfId="0" applyNumberFormat="1" applyFont="1" applyBorder="1"/>
    <xf numFmtId="43" fontId="4" fillId="0" borderId="3" xfId="0" applyNumberFormat="1" applyFont="1" applyBorder="1"/>
    <xf numFmtId="0" fontId="2" fillId="0" borderId="3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188" fontId="1" fillId="0" borderId="0" xfId="81" applyNumberFormat="1" applyFont="1"/>
    <xf numFmtId="43" fontId="1" fillId="0" borderId="0" xfId="81" applyFont="1"/>
    <xf numFmtId="188" fontId="5" fillId="0" borderId="3" xfId="81" applyNumberFormat="1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/>
    </xf>
    <xf numFmtId="187" fontId="26" fillId="0" borderId="10" xfId="81" applyNumberFormat="1" applyFont="1" applyBorder="1" applyAlignment="1">
      <alignment vertical="center"/>
    </xf>
    <xf numFmtId="43" fontId="1" fillId="0" borderId="0" xfId="81" applyFont="1" applyAlignment="1">
      <alignment horizontal="left"/>
    </xf>
    <xf numFmtId="43" fontId="1" fillId="0" borderId="0" xfId="81" applyFont="1" applyAlignment="1">
      <alignment horizontal="left" vertical="top"/>
    </xf>
    <xf numFmtId="43" fontId="4" fillId="0" borderId="4" xfId="81" applyFont="1" applyBorder="1"/>
    <xf numFmtId="43" fontId="4" fillId="0" borderId="3" xfId="81" applyFont="1" applyBorder="1"/>
    <xf numFmtId="201" fontId="26" fillId="0" borderId="10" xfId="0" applyNumberFormat="1" applyFont="1" applyBorder="1" applyAlignment="1">
      <alignment horizontal="center"/>
    </xf>
    <xf numFmtId="0" fontId="26" fillId="5" borderId="14" xfId="0" applyFont="1" applyFill="1" applyBorder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87" fontId="28" fillId="0" borderId="3" xfId="81" applyNumberFormat="1" applyFont="1" applyBorder="1" applyAlignment="1">
      <alignment vertical="center"/>
    </xf>
    <xf numFmtId="0" fontId="4" fillId="0" borderId="0" xfId="0" applyFont="1"/>
    <xf numFmtId="0" fontId="27" fillId="5" borderId="11" xfId="0" applyNumberFormat="1" applyFont="1" applyFill="1" applyBorder="1" applyAlignment="1" applyProtection="1">
      <alignment horizontal="center"/>
      <protection locked="0"/>
    </xf>
    <xf numFmtId="43" fontId="26" fillId="5" borderId="11" xfId="81" applyFont="1" applyFill="1" applyBorder="1" applyProtection="1">
      <protection locked="0"/>
    </xf>
    <xf numFmtId="0" fontId="26" fillId="5" borderId="11" xfId="0" applyFont="1" applyFill="1" applyBorder="1" applyAlignment="1" applyProtection="1">
      <alignment horizontal="center"/>
      <protection locked="0"/>
    </xf>
    <xf numFmtId="0" fontId="32" fillId="5" borderId="11" xfId="0" applyFont="1" applyFill="1" applyBorder="1" applyAlignment="1" applyProtection="1">
      <protection locked="0"/>
    </xf>
    <xf numFmtId="49" fontId="26" fillId="5" borderId="10" xfId="0" applyNumberFormat="1" applyFont="1" applyFill="1" applyBorder="1" applyAlignment="1" applyProtection="1">
      <alignment horizontal="left" indent="1"/>
      <protection locked="0"/>
    </xf>
    <xf numFmtId="43" fontId="26" fillId="5" borderId="10" xfId="81" applyFont="1" applyFill="1" applyBorder="1" applyProtection="1">
      <protection locked="0"/>
    </xf>
    <xf numFmtId="0" fontId="26" fillId="5" borderId="10" xfId="0" applyFont="1" applyFill="1" applyBorder="1" applyAlignment="1" applyProtection="1">
      <alignment horizontal="center"/>
      <protection locked="0"/>
    </xf>
    <xf numFmtId="41" fontId="27" fillId="5" borderId="11" xfId="0" applyNumberFormat="1" applyFont="1" applyFill="1" applyBorder="1" applyProtection="1">
      <protection locked="0"/>
    </xf>
    <xf numFmtId="43" fontId="27" fillId="5" borderId="11" xfId="81" applyFont="1" applyFill="1" applyBorder="1" applyProtection="1">
      <protection locked="0"/>
    </xf>
    <xf numFmtId="0" fontId="27" fillId="5" borderId="11" xfId="0" applyFont="1" applyFill="1" applyBorder="1" applyAlignment="1" applyProtection="1">
      <alignment horizontal="center"/>
      <protection locked="0"/>
    </xf>
    <xf numFmtId="43" fontId="33" fillId="5" borderId="11" xfId="0" applyNumberFormat="1" applyFont="1" applyFill="1" applyBorder="1" applyAlignment="1" applyProtection="1">
      <protection locked="0"/>
    </xf>
    <xf numFmtId="0" fontId="27" fillId="5" borderId="10" xfId="0" applyNumberFormat="1" applyFont="1" applyFill="1" applyBorder="1" applyAlignment="1" applyProtection="1">
      <alignment horizontal="center"/>
      <protection locked="0"/>
    </xf>
    <xf numFmtId="49" fontId="27" fillId="5" borderId="10" xfId="0" applyNumberFormat="1" applyFont="1" applyFill="1" applyBorder="1" applyAlignment="1" applyProtection="1">
      <alignment horizontal="left" indent="1"/>
      <protection locked="0"/>
    </xf>
    <xf numFmtId="0" fontId="32" fillId="5" borderId="10" xfId="0" applyFont="1" applyFill="1" applyBorder="1" applyAlignment="1" applyProtection="1">
      <protection locked="0"/>
    </xf>
    <xf numFmtId="0" fontId="34" fillId="5" borderId="10" xfId="0" applyFont="1" applyFill="1" applyBorder="1" applyAlignment="1" applyProtection="1">
      <protection locked="0"/>
    </xf>
    <xf numFmtId="43" fontId="35" fillId="5" borderId="11" xfId="0" applyNumberFormat="1" applyFont="1" applyFill="1" applyBorder="1" applyAlignment="1" applyProtection="1">
      <protection locked="0"/>
    </xf>
    <xf numFmtId="43" fontId="35" fillId="5" borderId="10" xfId="81" applyFont="1" applyFill="1" applyBorder="1" applyProtection="1">
      <protection locked="0"/>
    </xf>
    <xf numFmtId="43" fontId="27" fillId="5" borderId="10" xfId="81" applyFont="1" applyFill="1" applyBorder="1" applyProtection="1">
      <protection locked="0"/>
    </xf>
    <xf numFmtId="0" fontId="27" fillId="5" borderId="10" xfId="0" applyFont="1" applyFill="1" applyBorder="1" applyAlignment="1" applyProtection="1">
      <alignment horizontal="center"/>
      <protection locked="0"/>
    </xf>
    <xf numFmtId="43" fontId="35" fillId="5" borderId="10" xfId="0" applyNumberFormat="1" applyFont="1" applyFill="1" applyBorder="1" applyAlignment="1" applyProtection="1">
      <protection locked="0"/>
    </xf>
    <xf numFmtId="41" fontId="27" fillId="5" borderId="10" xfId="0" applyNumberFormat="1" applyFont="1" applyFill="1" applyBorder="1" applyProtection="1">
      <protection locked="0"/>
    </xf>
    <xf numFmtId="49" fontId="36" fillId="5" borderId="10" xfId="0" applyNumberFormat="1" applyFont="1" applyFill="1" applyBorder="1" applyAlignment="1" applyProtection="1">
      <alignment horizontal="center"/>
      <protection locked="0"/>
    </xf>
    <xf numFmtId="0" fontId="27" fillId="5" borderId="10" xfId="0" applyFont="1" applyFill="1" applyBorder="1" applyProtection="1">
      <protection locked="0"/>
    </xf>
    <xf numFmtId="0" fontId="27" fillId="5" borderId="10" xfId="94" applyNumberFormat="1" applyFont="1" applyFill="1" applyBorder="1" applyAlignment="1" applyProtection="1">
      <alignment horizontal="center"/>
      <protection locked="0"/>
    </xf>
    <xf numFmtId="49" fontId="27" fillId="5" borderId="10" xfId="94" applyNumberFormat="1" applyFont="1" applyFill="1" applyBorder="1" applyAlignment="1" applyProtection="1">
      <alignment horizontal="left" indent="1"/>
      <protection locked="0"/>
    </xf>
    <xf numFmtId="0" fontId="27" fillId="5" borderId="10" xfId="94" applyFont="1" applyFill="1" applyBorder="1" applyAlignment="1" applyProtection="1">
      <alignment horizontal="center"/>
      <protection locked="0"/>
    </xf>
    <xf numFmtId="0" fontId="26" fillId="5" borderId="10" xfId="94" applyFont="1" applyFill="1" applyBorder="1" applyProtection="1">
      <protection locked="0"/>
    </xf>
    <xf numFmtId="43" fontId="34" fillId="5" borderId="10" xfId="81" applyFont="1" applyFill="1" applyBorder="1" applyProtection="1">
      <protection locked="0"/>
    </xf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2" fillId="0" borderId="0" xfId="0" applyFont="1" applyAlignment="1"/>
    <xf numFmtId="188" fontId="2" fillId="0" borderId="0" xfId="81" applyNumberFormat="1" applyFont="1" applyAlignment="1"/>
    <xf numFmtId="41" fontId="27" fillId="5" borderId="9" xfId="0" applyNumberFormat="1" applyFont="1" applyFill="1" applyBorder="1" applyProtection="1">
      <protection locked="0"/>
    </xf>
    <xf numFmtId="49" fontId="26" fillId="5" borderId="12" xfId="0" applyNumberFormat="1" applyFont="1" applyFill="1" applyBorder="1" applyAlignment="1" applyProtection="1">
      <alignment horizontal="left" indent="1"/>
      <protection locked="0"/>
    </xf>
    <xf numFmtId="0" fontId="26" fillId="5" borderId="12" xfId="0" applyFont="1" applyFill="1" applyBorder="1" applyAlignment="1" applyProtection="1">
      <alignment horizontal="center"/>
      <protection locked="0"/>
    </xf>
    <xf numFmtId="41" fontId="27" fillId="5" borderId="3" xfId="0" applyNumberFormat="1" applyFont="1" applyFill="1" applyBorder="1" applyProtection="1">
      <protection locked="0"/>
    </xf>
    <xf numFmtId="49" fontId="27" fillId="5" borderId="3" xfId="0" applyNumberFormat="1" applyFont="1" applyFill="1" applyBorder="1" applyAlignment="1" applyProtection="1">
      <alignment horizontal="center"/>
      <protection locked="0"/>
    </xf>
    <xf numFmtId="43" fontId="27" fillId="5" borderId="3" xfId="81" applyFont="1" applyFill="1" applyBorder="1" applyProtection="1">
      <protection locked="0"/>
    </xf>
    <xf numFmtId="0" fontId="27" fillId="5" borderId="3" xfId="0" applyFont="1" applyFill="1" applyBorder="1" applyAlignment="1" applyProtection="1">
      <alignment horizontal="center"/>
      <protection locked="0"/>
    </xf>
    <xf numFmtId="0" fontId="27" fillId="5" borderId="12" xfId="0" applyNumberFormat="1" applyFont="1" applyFill="1" applyBorder="1" applyAlignment="1" applyProtection="1">
      <alignment horizontal="center"/>
      <protection locked="0"/>
    </xf>
    <xf numFmtId="43" fontId="35" fillId="5" borderId="3" xfId="0" applyNumberFormat="1" applyFont="1" applyFill="1" applyBorder="1" applyAlignment="1" applyProtection="1">
      <protection locked="0"/>
    </xf>
    <xf numFmtId="0" fontId="27" fillId="5" borderId="9" xfId="0" applyNumberFormat="1" applyFont="1" applyFill="1" applyBorder="1" applyAlignment="1" applyProtection="1">
      <alignment horizontal="center"/>
      <protection locked="0"/>
    </xf>
    <xf numFmtId="43" fontId="33" fillId="5" borderId="3" xfId="0" applyNumberFormat="1" applyFont="1" applyFill="1" applyBorder="1" applyAlignment="1" applyProtection="1">
      <protection locked="0"/>
    </xf>
    <xf numFmtId="43" fontId="26" fillId="5" borderId="13" xfId="81" applyFont="1" applyFill="1" applyBorder="1" applyProtection="1">
      <protection locked="0"/>
    </xf>
    <xf numFmtId="43" fontId="26" fillId="5" borderId="9" xfId="81" applyFont="1" applyFill="1" applyBorder="1" applyProtection="1">
      <protection locked="0"/>
    </xf>
    <xf numFmtId="0" fontId="26" fillId="5" borderId="9" xfId="0" applyFont="1" applyFill="1" applyBorder="1" applyAlignment="1" applyProtection="1">
      <alignment horizontal="center"/>
      <protection locked="0"/>
    </xf>
    <xf numFmtId="43" fontId="27" fillId="5" borderId="9" xfId="81" applyFont="1" applyFill="1" applyBorder="1" applyProtection="1">
      <protection locked="0"/>
    </xf>
    <xf numFmtId="0" fontId="27" fillId="5" borderId="9" xfId="0" applyFont="1" applyFill="1" applyBorder="1" applyAlignment="1" applyProtection="1">
      <alignment horizontal="center"/>
      <protection locked="0"/>
    </xf>
    <xf numFmtId="43" fontId="33" fillId="5" borderId="9" xfId="0" applyNumberFormat="1" applyFont="1" applyFill="1" applyBorder="1" applyAlignment="1" applyProtection="1">
      <protection locked="0"/>
    </xf>
    <xf numFmtId="49" fontId="27" fillId="5" borderId="3" xfId="94" applyNumberFormat="1" applyFont="1" applyFill="1" applyBorder="1" applyAlignment="1" applyProtection="1">
      <alignment horizontal="center"/>
      <protection locked="0"/>
    </xf>
    <xf numFmtId="0" fontId="27" fillId="5" borderId="3" xfId="94" applyFont="1" applyFill="1" applyBorder="1" applyAlignment="1" applyProtection="1">
      <alignment horizontal="center"/>
      <protection locked="0"/>
    </xf>
    <xf numFmtId="43" fontId="26" fillId="5" borderId="3" xfId="81" applyFont="1" applyFill="1" applyBorder="1" applyProtection="1">
      <protection locked="0"/>
    </xf>
    <xf numFmtId="43" fontId="35" fillId="5" borderId="3" xfId="0" applyNumberFormat="1" applyFont="1" applyFill="1" applyBorder="1" applyProtection="1">
      <protection locked="0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7" xfId="0" applyFont="1" applyBorder="1"/>
    <xf numFmtId="200" fontId="4" fillId="0" borderId="7" xfId="0" applyNumberFormat="1" applyFont="1" applyBorder="1"/>
    <xf numFmtId="43" fontId="2" fillId="0" borderId="3" xfId="81" applyFont="1" applyBorder="1"/>
    <xf numFmtId="49" fontId="27" fillId="5" borderId="9" xfId="0" applyNumberFormat="1" applyFont="1" applyFill="1" applyBorder="1" applyAlignment="1" applyProtection="1">
      <alignment horizontal="left" indent="1"/>
      <protection locked="0"/>
    </xf>
    <xf numFmtId="0" fontId="32" fillId="5" borderId="9" xfId="0" applyFont="1" applyFill="1" applyBorder="1" applyAlignment="1" applyProtection="1">
      <protection locked="0"/>
    </xf>
    <xf numFmtId="0" fontId="27" fillId="5" borderId="15" xfId="0" applyNumberFormat="1" applyFont="1" applyFill="1" applyBorder="1" applyAlignment="1" applyProtection="1">
      <alignment horizontal="center"/>
      <protection locked="0"/>
    </xf>
    <xf numFmtId="49" fontId="26" fillId="5" borderId="15" xfId="0" applyNumberFormat="1" applyFont="1" applyFill="1" applyBorder="1" applyAlignment="1" applyProtection="1">
      <alignment horizontal="left"/>
      <protection locked="0"/>
    </xf>
    <xf numFmtId="43" fontId="26" fillId="5" borderId="15" xfId="81" applyFont="1" applyFill="1" applyBorder="1" applyAlignment="1" applyProtection="1">
      <protection locked="0"/>
    </xf>
    <xf numFmtId="0" fontId="26" fillId="5" borderId="15" xfId="0" applyFont="1" applyFill="1" applyBorder="1" applyAlignment="1" applyProtection="1">
      <alignment horizontal="center"/>
      <protection locked="0"/>
    </xf>
    <xf numFmtId="187" fontId="26" fillId="0" borderId="15" xfId="81" applyNumberFormat="1" applyFont="1" applyBorder="1" applyAlignment="1">
      <alignment vertical="center"/>
    </xf>
    <xf numFmtId="0" fontId="1" fillId="0" borderId="15" xfId="0" applyFont="1" applyBorder="1" applyAlignment="1"/>
    <xf numFmtId="41" fontId="27" fillId="5" borderId="10" xfId="0" applyNumberFormat="1" applyFont="1" applyFill="1" applyBorder="1" applyAlignment="1" applyProtection="1">
      <protection locked="0"/>
    </xf>
    <xf numFmtId="43" fontId="27" fillId="5" borderId="10" xfId="81" applyFont="1" applyFill="1" applyBorder="1" applyAlignment="1" applyProtection="1">
      <protection locked="0"/>
    </xf>
    <xf numFmtId="43" fontId="33" fillId="5" borderId="10" xfId="0" applyNumberFormat="1" applyFont="1" applyFill="1" applyBorder="1" applyAlignment="1" applyProtection="1">
      <protection locked="0"/>
    </xf>
    <xf numFmtId="0" fontId="1" fillId="0" borderId="10" xfId="0" applyFont="1" applyBorder="1" applyAlignment="1"/>
    <xf numFmtId="43" fontId="26" fillId="5" borderId="10" xfId="81" applyFont="1" applyFill="1" applyBorder="1" applyAlignment="1" applyProtection="1">
      <protection locked="0"/>
    </xf>
    <xf numFmtId="43" fontId="26" fillId="0" borderId="10" xfId="81" applyFont="1" applyFill="1" applyBorder="1" applyAlignment="1" applyProtection="1">
      <protection locked="0"/>
    </xf>
    <xf numFmtId="49" fontId="26" fillId="5" borderId="10" xfId="0" applyNumberFormat="1" applyFont="1" applyFill="1" applyBorder="1" applyAlignment="1" applyProtection="1">
      <alignment horizontal="left"/>
      <protection locked="0"/>
    </xf>
    <xf numFmtId="0" fontId="26" fillId="0" borderId="10" xfId="0" applyFont="1" applyFill="1" applyBorder="1" applyAlignment="1">
      <alignment vertical="center"/>
    </xf>
    <xf numFmtId="41" fontId="27" fillId="5" borderId="12" xfId="0" applyNumberFormat="1" applyFont="1" applyFill="1" applyBorder="1" applyAlignment="1" applyProtection="1">
      <protection locked="0"/>
    </xf>
    <xf numFmtId="49" fontId="26" fillId="5" borderId="12" xfId="0" applyNumberFormat="1" applyFont="1" applyFill="1" applyBorder="1" applyAlignment="1" applyProtection="1">
      <alignment horizontal="left"/>
      <protection locked="0"/>
    </xf>
    <xf numFmtId="43" fontId="27" fillId="5" borderId="12" xfId="81" applyFont="1" applyFill="1" applyBorder="1" applyAlignment="1" applyProtection="1">
      <protection locked="0"/>
    </xf>
    <xf numFmtId="0" fontId="27" fillId="5" borderId="12" xfId="0" applyFont="1" applyFill="1" applyBorder="1" applyAlignment="1" applyProtection="1">
      <alignment horizontal="center"/>
      <protection locked="0"/>
    </xf>
    <xf numFmtId="43" fontId="33" fillId="5" borderId="12" xfId="0" applyNumberFormat="1" applyFont="1" applyFill="1" applyBorder="1" applyAlignment="1" applyProtection="1">
      <protection locked="0"/>
    </xf>
    <xf numFmtId="41" fontId="27" fillId="5" borderId="11" xfId="0" applyNumberFormat="1" applyFont="1" applyFill="1" applyBorder="1" applyAlignment="1" applyProtection="1">
      <protection locked="0"/>
    </xf>
    <xf numFmtId="49" fontId="26" fillId="5" borderId="11" xfId="0" applyNumberFormat="1" applyFont="1" applyFill="1" applyBorder="1" applyAlignment="1" applyProtection="1">
      <alignment horizontal="left"/>
      <protection locked="0"/>
    </xf>
    <xf numFmtId="43" fontId="27" fillId="5" borderId="11" xfId="81" applyFont="1" applyFill="1" applyBorder="1" applyAlignment="1" applyProtection="1">
      <protection locked="0"/>
    </xf>
    <xf numFmtId="41" fontId="27" fillId="5" borderId="3" xfId="0" applyNumberFormat="1" applyFont="1" applyFill="1" applyBorder="1" applyAlignment="1" applyProtection="1">
      <protection locked="0"/>
    </xf>
    <xf numFmtId="43" fontId="27" fillId="5" borderId="3" xfId="81" applyFont="1" applyFill="1" applyBorder="1" applyAlignment="1" applyProtection="1">
      <protection locked="0"/>
    </xf>
    <xf numFmtId="43" fontId="26" fillId="5" borderId="11" xfId="81" applyFont="1" applyFill="1" applyBorder="1" applyAlignment="1" applyProtection="1">
      <protection locked="0"/>
    </xf>
    <xf numFmtId="41" fontId="26" fillId="5" borderId="3" xfId="0" applyNumberFormat="1" applyFont="1" applyFill="1" applyBorder="1" applyAlignment="1" applyProtection="1">
      <protection locked="0"/>
    </xf>
    <xf numFmtId="43" fontId="26" fillId="5" borderId="3" xfId="81" applyFont="1" applyFill="1" applyBorder="1" applyAlignment="1" applyProtection="1">
      <protection locked="0"/>
    </xf>
    <xf numFmtId="0" fontId="26" fillId="5" borderId="3" xfId="0" applyFont="1" applyFill="1" applyBorder="1" applyAlignment="1" applyProtection="1">
      <alignment horizontal="center"/>
      <protection locked="0"/>
    </xf>
    <xf numFmtId="43" fontId="32" fillId="5" borderId="3" xfId="0" applyNumberFormat="1" applyFont="1" applyFill="1" applyBorder="1" applyAlignment="1" applyProtection="1">
      <protection locked="0"/>
    </xf>
    <xf numFmtId="49" fontId="26" fillId="5" borderId="10" xfId="0" applyNumberFormat="1" applyFont="1" applyFill="1" applyBorder="1" applyAlignment="1" applyProtection="1">
      <alignment horizontal="left" wrapText="1"/>
      <protection locked="0"/>
    </xf>
    <xf numFmtId="49" fontId="27" fillId="5" borderId="10" xfId="0" applyNumberFormat="1" applyFont="1" applyFill="1" applyBorder="1" applyAlignment="1" applyProtection="1">
      <alignment horizontal="left" wrapText="1"/>
      <protection locked="0"/>
    </xf>
    <xf numFmtId="43" fontId="26" fillId="5" borderId="12" xfId="81" applyFont="1" applyFill="1" applyBorder="1" applyAlignment="1" applyProtection="1">
      <protection locked="0"/>
    </xf>
    <xf numFmtId="49" fontId="26" fillId="5" borderId="12" xfId="0" applyNumberFormat="1" applyFont="1" applyFill="1" applyBorder="1" applyAlignment="1" applyProtection="1">
      <alignment horizontal="left" wrapText="1"/>
      <protection locked="0"/>
    </xf>
    <xf numFmtId="49" fontId="26" fillId="5" borderId="11" xfId="0" applyNumberFormat="1" applyFont="1" applyFill="1" applyBorder="1" applyAlignment="1" applyProtection="1">
      <alignment horizontal="left" wrapText="1"/>
      <protection locked="0"/>
    </xf>
    <xf numFmtId="49" fontId="27" fillId="5" borderId="11" xfId="0" applyNumberFormat="1" applyFont="1" applyFill="1" applyBorder="1" applyAlignment="1" applyProtection="1">
      <alignment horizontal="left"/>
      <protection locked="0"/>
    </xf>
    <xf numFmtId="49" fontId="27" fillId="5" borderId="3" xfId="0" applyNumberFormat="1" applyFont="1" applyFill="1" applyBorder="1" applyAlignment="1" applyProtection="1">
      <alignment horizontal="center" wrapText="1"/>
      <protection locked="0"/>
    </xf>
    <xf numFmtId="0" fontId="27" fillId="5" borderId="3" xfId="0" applyNumberFormat="1" applyFont="1" applyFill="1" applyBorder="1" applyAlignment="1" applyProtection="1">
      <alignment horizontal="center"/>
      <protection locked="0"/>
    </xf>
    <xf numFmtId="0" fontId="32" fillId="5" borderId="3" xfId="0" applyFont="1" applyFill="1" applyBorder="1" applyAlignment="1" applyProtection="1">
      <protection locked="0"/>
    </xf>
    <xf numFmtId="49" fontId="27" fillId="5" borderId="11" xfId="0" applyNumberFormat="1" applyFont="1" applyFill="1" applyBorder="1" applyAlignment="1" applyProtection="1">
      <alignment horizontal="left" wrapText="1"/>
      <protection locked="0"/>
    </xf>
    <xf numFmtId="0" fontId="26" fillId="0" borderId="10" xfId="0" applyFont="1" applyFill="1" applyBorder="1" applyAlignment="1" applyProtection="1">
      <protection locked="0"/>
    </xf>
    <xf numFmtId="43" fontId="26" fillId="5" borderId="10" xfId="0" applyNumberFormat="1" applyFont="1" applyFill="1" applyBorder="1" applyAlignment="1" applyProtection="1">
      <protection locked="0"/>
    </xf>
    <xf numFmtId="43" fontId="26" fillId="5" borderId="9" xfId="81" applyFont="1" applyFill="1" applyBorder="1" applyAlignment="1" applyProtection="1">
      <protection locked="0"/>
    </xf>
    <xf numFmtId="43" fontId="26" fillId="5" borderId="12" xfId="0" applyNumberFormat="1" applyFont="1" applyFill="1" applyBorder="1" applyAlignment="1" applyProtection="1">
      <protection locked="0"/>
    </xf>
    <xf numFmtId="43" fontId="26" fillId="5" borderId="11" xfId="0" applyNumberFormat="1" applyFont="1" applyFill="1" applyBorder="1" applyAlignment="1" applyProtection="1">
      <protection locked="0"/>
    </xf>
    <xf numFmtId="43" fontId="26" fillId="5" borderId="3" xfId="0" applyNumberFormat="1" applyFont="1" applyFill="1" applyBorder="1" applyAlignment="1" applyProtection="1"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7" fillId="5" borderId="3" xfId="0" applyNumberFormat="1" applyFont="1" applyFill="1" applyBorder="1" applyAlignment="1" applyProtection="1">
      <protection locked="0"/>
    </xf>
    <xf numFmtId="0" fontId="27" fillId="5" borderId="3" xfId="0" applyFont="1" applyFill="1" applyBorder="1" applyAlignment="1" applyProtection="1">
      <protection locked="0"/>
    </xf>
    <xf numFmtId="43" fontId="27" fillId="5" borderId="3" xfId="0" applyNumberFormat="1" applyFont="1" applyFill="1" applyBorder="1" applyAlignment="1" applyProtection="1">
      <protection locked="0"/>
    </xf>
    <xf numFmtId="0" fontId="26" fillId="0" borderId="12" xfId="0" applyFont="1" applyFill="1" applyBorder="1" applyAlignment="1">
      <alignment vertical="center"/>
    </xf>
    <xf numFmtId="202" fontId="26" fillId="5" borderId="10" xfId="0" applyNumberFormat="1" applyFont="1" applyFill="1" applyBorder="1" applyAlignment="1" applyProtection="1">
      <protection locked="0"/>
    </xf>
    <xf numFmtId="202" fontId="26" fillId="5" borderId="10" xfId="0" applyNumberFormat="1" applyFont="1" applyFill="1" applyBorder="1" applyAlignment="1" applyProtection="1">
      <alignment horizontal="center"/>
      <protection locked="0"/>
    </xf>
    <xf numFmtId="203" fontId="26" fillId="5" borderId="10" xfId="0" applyNumberFormat="1" applyFont="1" applyFill="1" applyBorder="1" applyAlignment="1" applyProtection="1">
      <protection locked="0"/>
    </xf>
    <xf numFmtId="41" fontId="27" fillId="5" borderId="9" xfId="0" applyNumberFormat="1" applyFont="1" applyFill="1" applyBorder="1" applyAlignment="1" applyProtection="1">
      <protection locked="0"/>
    </xf>
    <xf numFmtId="49" fontId="26" fillId="5" borderId="9" xfId="0" applyNumberFormat="1" applyFont="1" applyFill="1" applyBorder="1" applyAlignment="1" applyProtection="1">
      <alignment horizontal="left" wrapText="1"/>
      <protection locked="0"/>
    </xf>
    <xf numFmtId="43" fontId="27" fillId="5" borderId="9" xfId="0" applyNumberFormat="1" applyFont="1" applyFill="1" applyBorder="1" applyAlignment="1" applyProtection="1">
      <protection locked="0"/>
    </xf>
    <xf numFmtId="0" fontId="26" fillId="0" borderId="16" xfId="0" applyFont="1" applyFill="1" applyBorder="1" applyAlignment="1">
      <alignment vertical="center"/>
    </xf>
    <xf numFmtId="41" fontId="27" fillId="5" borderId="0" xfId="0" applyNumberFormat="1" applyFont="1" applyFill="1" applyBorder="1" applyAlignment="1" applyProtection="1">
      <protection locked="0"/>
    </xf>
    <xf numFmtId="49" fontId="26" fillId="5" borderId="0" xfId="0" applyNumberFormat="1" applyFont="1" applyFill="1" applyBorder="1" applyAlignment="1" applyProtection="1">
      <alignment horizontal="left" wrapText="1"/>
      <protection locked="0"/>
    </xf>
    <xf numFmtId="43" fontId="26" fillId="5" borderId="0" xfId="81" applyFont="1" applyFill="1" applyBorder="1" applyAlignment="1" applyProtection="1">
      <protection locked="0"/>
    </xf>
    <xf numFmtId="43" fontId="35" fillId="5" borderId="0" xfId="0" applyNumberFormat="1" applyFont="1" applyFill="1" applyBorder="1" applyAlignment="1" applyProtection="1">
      <protection locked="0"/>
    </xf>
    <xf numFmtId="0" fontId="2" fillId="0" borderId="0" xfId="0" applyFont="1" applyBorder="1"/>
    <xf numFmtId="188" fontId="5" fillId="0" borderId="3" xfId="81" applyNumberFormat="1" applyFont="1" applyBorder="1"/>
    <xf numFmtId="0" fontId="5" fillId="0" borderId="3" xfId="0" applyFont="1" applyBorder="1"/>
    <xf numFmtId="43" fontId="5" fillId="0" borderId="3" xfId="0" applyNumberFormat="1" applyFont="1" applyBorder="1"/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187" fontId="26" fillId="0" borderId="11" xfId="81" applyNumberFormat="1" applyFont="1" applyBorder="1" applyAlignment="1">
      <alignment vertical="center"/>
    </xf>
    <xf numFmtId="43" fontId="27" fillId="5" borderId="10" xfId="0" applyNumberFormat="1" applyFont="1" applyFill="1" applyBorder="1" applyAlignment="1" applyProtection="1">
      <protection locked="0"/>
    </xf>
    <xf numFmtId="49" fontId="26" fillId="0" borderId="10" xfId="0" applyNumberFormat="1" applyFont="1" applyFill="1" applyBorder="1" applyAlignment="1" applyProtection="1">
      <alignment horizontal="left" wrapText="1"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43" fontId="26" fillId="0" borderId="11" xfId="81" applyFont="1" applyFill="1" applyBorder="1" applyAlignment="1" applyProtection="1">
      <protection locked="0"/>
    </xf>
    <xf numFmtId="0" fontId="26" fillId="5" borderId="10" xfId="0" applyFont="1" applyFill="1" applyBorder="1" applyAlignment="1" applyProtection="1">
      <protection locked="0"/>
    </xf>
    <xf numFmtId="0" fontId="9" fillId="0" borderId="0" xfId="0" applyFont="1"/>
    <xf numFmtId="43" fontId="26" fillId="0" borderId="10" xfId="81" applyNumberFormat="1" applyFont="1" applyFill="1" applyBorder="1" applyAlignment="1">
      <alignment horizontal="right" vertical="center"/>
    </xf>
    <xf numFmtId="0" fontId="9" fillId="0" borderId="0" xfId="95" applyFont="1" applyAlignment="1">
      <alignment horizontal="right"/>
    </xf>
    <xf numFmtId="0" fontId="9" fillId="0" borderId="0" xfId="96" applyFont="1" applyAlignment="1">
      <alignment horizontal="left"/>
    </xf>
    <xf numFmtId="0" fontId="9" fillId="0" borderId="0" xfId="95" applyFont="1"/>
    <xf numFmtId="0" fontId="9" fillId="0" borderId="0" xfId="96" applyFont="1"/>
    <xf numFmtId="41" fontId="26" fillId="5" borderId="0" xfId="0" applyNumberFormat="1" applyFont="1" applyFill="1" applyBorder="1" applyAlignment="1" applyProtection="1">
      <protection locked="0"/>
    </xf>
    <xf numFmtId="49" fontId="26" fillId="5" borderId="0" xfId="0" applyNumberFormat="1" applyFont="1" applyFill="1" applyBorder="1" applyAlignment="1" applyProtection="1">
      <alignment horizontal="center" wrapText="1"/>
      <protection locked="0"/>
    </xf>
    <xf numFmtId="43" fontId="26" fillId="5" borderId="0" xfId="0" applyNumberFormat="1" applyFont="1" applyFill="1" applyBorder="1" applyAlignment="1" applyProtection="1">
      <protection locked="0"/>
    </xf>
    <xf numFmtId="0" fontId="9" fillId="0" borderId="0" xfId="95" applyFont="1" applyBorder="1" applyAlignment="1">
      <alignment horizontal="right"/>
    </xf>
    <xf numFmtId="0" fontId="9" fillId="0" borderId="0" xfId="96" applyFont="1" applyBorder="1" applyAlignment="1">
      <alignment horizontal="left"/>
    </xf>
    <xf numFmtId="0" fontId="9" fillId="0" borderId="0" xfId="95" applyFont="1" applyBorder="1"/>
    <xf numFmtId="0" fontId="9" fillId="0" borderId="0" xfId="96" applyFont="1" applyBorder="1"/>
    <xf numFmtId="0" fontId="26" fillId="5" borderId="0" xfId="0" applyFont="1" applyFill="1" applyBorder="1" applyAlignment="1" applyProtection="1">
      <alignment horizontal="center"/>
      <protection locked="0"/>
    </xf>
    <xf numFmtId="187" fontId="26" fillId="0" borderId="9" xfId="81" applyNumberFormat="1" applyFont="1" applyBorder="1" applyAlignment="1">
      <alignment vertical="center"/>
    </xf>
    <xf numFmtId="0" fontId="26" fillId="0" borderId="9" xfId="0" applyFont="1" applyFill="1" applyBorder="1" applyAlignment="1" applyProtection="1">
      <protection locked="0"/>
    </xf>
    <xf numFmtId="203" fontId="26" fillId="5" borderId="12" xfId="0" applyNumberFormat="1" applyFont="1" applyFill="1" applyBorder="1" applyAlignment="1" applyProtection="1">
      <protection locked="0"/>
    </xf>
    <xf numFmtId="49" fontId="27" fillId="5" borderId="9" xfId="0" applyNumberFormat="1" applyFont="1" applyFill="1" applyBorder="1" applyAlignment="1" applyProtection="1">
      <alignment horizontal="left" wrapText="1"/>
      <protection locked="0"/>
    </xf>
    <xf numFmtId="0" fontId="9" fillId="0" borderId="0" xfId="95" applyFont="1" applyBorder="1" applyAlignment="1"/>
    <xf numFmtId="0" fontId="9" fillId="0" borderId="0" xfId="96" applyFont="1" applyBorder="1" applyAlignment="1"/>
    <xf numFmtId="0" fontId="9" fillId="0" borderId="0" xfId="96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49" fontId="27" fillId="5" borderId="10" xfId="0" applyNumberFormat="1" applyFont="1" applyFill="1" applyBorder="1" applyAlignment="1" applyProtection="1">
      <protection locked="0"/>
    </xf>
    <xf numFmtId="0" fontId="2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0" xfId="96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49" fontId="26" fillId="5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left"/>
    </xf>
    <xf numFmtId="43" fontId="5" fillId="0" borderId="3" xfId="81" applyFont="1" applyBorder="1" applyAlignment="1">
      <alignment horizontal="center" vertical="center"/>
    </xf>
    <xf numFmtId="0" fontId="9" fillId="0" borderId="0" xfId="96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27" fillId="5" borderId="14" xfId="0" applyNumberFormat="1" applyFont="1" applyFill="1" applyBorder="1" applyAlignment="1" applyProtection="1">
      <alignment horizontal="left" indent="1"/>
      <protection locked="0"/>
    </xf>
    <xf numFmtId="43" fontId="27" fillId="5" borderId="9" xfId="81" applyFont="1" applyFill="1" applyBorder="1" applyAlignment="1" applyProtection="1">
      <protection locked="0"/>
    </xf>
    <xf numFmtId="43" fontId="26" fillId="5" borderId="5" xfId="81" applyFont="1" applyFill="1" applyBorder="1" applyAlignment="1" applyProtection="1">
      <protection locked="0"/>
    </xf>
    <xf numFmtId="0" fontId="26" fillId="5" borderId="5" xfId="0" applyFont="1" applyFill="1" applyBorder="1" applyAlignment="1" applyProtection="1">
      <alignment horizontal="center"/>
      <protection locked="0"/>
    </xf>
    <xf numFmtId="41" fontId="26" fillId="5" borderId="5" xfId="0" applyNumberFormat="1" applyFont="1" applyFill="1" applyBorder="1" applyAlignment="1" applyProtection="1">
      <protection locked="0"/>
    </xf>
    <xf numFmtId="49" fontId="26" fillId="5" borderId="5" xfId="0" applyNumberFormat="1" applyFont="1" applyFill="1" applyBorder="1" applyAlignment="1" applyProtection="1">
      <alignment horizontal="center" wrapText="1"/>
      <protection locked="0"/>
    </xf>
    <xf numFmtId="43" fontId="26" fillId="5" borderId="5" xfId="0" applyNumberFormat="1" applyFont="1" applyFill="1" applyBorder="1" applyAlignment="1" applyProtection="1">
      <protection locked="0"/>
    </xf>
  </cellXfs>
  <cellStyles count="97">
    <cellStyle name=",;F'KOIT[[WAAHK" xfId="1"/>
    <cellStyle name="?? [0]_PERSONAL" xfId="2"/>
    <cellStyle name="???? [0.00]_????" xfId="3"/>
    <cellStyle name="??????[0]_PERSONAL" xfId="4"/>
    <cellStyle name="??????PERSONAL" xfId="5"/>
    <cellStyle name="?????[0]_PERSONAL" xfId="6"/>
    <cellStyle name="?????PERSONAL" xfId="7"/>
    <cellStyle name="????_????" xfId="8"/>
    <cellStyle name="???[0]_PERSONAL" xfId="9"/>
    <cellStyle name="???_PERSONAL" xfId="10"/>
    <cellStyle name="??_??" xfId="11"/>
    <cellStyle name="?@??laroux" xfId="12"/>
    <cellStyle name="=C:\WINDOWS\SYSTEM32\COMMAND.COM" xfId="13"/>
    <cellStyle name="Calc Currency (0)" xfId="14"/>
    <cellStyle name="Calc Currency (2)" xfId="15"/>
    <cellStyle name="Calc Percent (0)" xfId="16"/>
    <cellStyle name="Calc Percent (1)" xfId="17"/>
    <cellStyle name="Calc Percent (2)" xfId="18"/>
    <cellStyle name="Calc Units (0)" xfId="19"/>
    <cellStyle name="Calc Units (1)" xfId="20"/>
    <cellStyle name="Calc Units (2)" xfId="21"/>
    <cellStyle name="Comma" xfId="81" builtinId="3"/>
    <cellStyle name="Comma [00]" xfId="22"/>
    <cellStyle name="Comma 10" xfId="23"/>
    <cellStyle name="Comma 11" xfId="24"/>
    <cellStyle name="Comma 11 2" xfId="25"/>
    <cellStyle name="Comma 12" xfId="26"/>
    <cellStyle name="Comma 2" xfId="27"/>
    <cellStyle name="Comma 3" xfId="28"/>
    <cellStyle name="Comma 4" xfId="29"/>
    <cellStyle name="Comma 41" xfId="30"/>
    <cellStyle name="Comma 5" xfId="31"/>
    <cellStyle name="Comma 6" xfId="32"/>
    <cellStyle name="Comma 7" xfId="33"/>
    <cellStyle name="Comma 8" xfId="34"/>
    <cellStyle name="Comma 9" xfId="35"/>
    <cellStyle name="Currency [00]" xfId="36"/>
    <cellStyle name="Date Short" xfId="37"/>
    <cellStyle name="Enter Currency (0)" xfId="38"/>
    <cellStyle name="Enter Currency (2)" xfId="39"/>
    <cellStyle name="Enter Units (0)" xfId="40"/>
    <cellStyle name="Enter Units (1)" xfId="41"/>
    <cellStyle name="Enter Units (2)" xfId="42"/>
    <cellStyle name="Grey" xfId="43"/>
    <cellStyle name="Header1" xfId="44"/>
    <cellStyle name="Header2" xfId="45"/>
    <cellStyle name="Input [yellow]" xfId="46"/>
    <cellStyle name="Link Currency (0)" xfId="47"/>
    <cellStyle name="Link Currency (2)" xfId="48"/>
    <cellStyle name="Link Units (0)" xfId="49"/>
    <cellStyle name="Link Units (1)" xfId="50"/>
    <cellStyle name="Link Units (2)" xfId="51"/>
    <cellStyle name="Normal" xfId="0" builtinId="0"/>
    <cellStyle name="Normal - Style1" xfId="52"/>
    <cellStyle name="Normal 10" xfId="53"/>
    <cellStyle name="Normal 11" xfId="54"/>
    <cellStyle name="Normal 12" xfId="55"/>
    <cellStyle name="Normal 19" xfId="56"/>
    <cellStyle name="Normal 2" xfId="57"/>
    <cellStyle name="Normal 2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rmal_ต่อเติมโรงจอดรถ รยล.โครงการปรับปรุงพระที่นั่งอัมพรสถาน ( เปลี่ยนแปลงฐานราก )" xfId="94"/>
    <cellStyle name="Normal_ประมาณราคางานก่อสร้างบ้านพักครู 2" xfId="95"/>
    <cellStyle name="ParaBirimi [0]_RESULTS" xfId="66"/>
    <cellStyle name="ParaBirimi_RESULTS" xfId="67"/>
    <cellStyle name="Percent [0]" xfId="68"/>
    <cellStyle name="Percent [00]" xfId="69"/>
    <cellStyle name="Percent [2]" xfId="70"/>
    <cellStyle name="PrePop Currency (0)" xfId="71"/>
    <cellStyle name="PrePop Currency (2)" xfId="72"/>
    <cellStyle name="PrePop Units (0)" xfId="73"/>
    <cellStyle name="PrePop Units (1)" xfId="74"/>
    <cellStyle name="PrePop Units (2)" xfId="75"/>
    <cellStyle name="Text Indent A" xfId="76"/>
    <cellStyle name="Text Indent B" xfId="77"/>
    <cellStyle name="Text Indent C" xfId="78"/>
    <cellStyle name="Virg? [0]_RESULTS" xfId="79"/>
    <cellStyle name="Virg?_RESULTS" xfId="80"/>
    <cellStyle name="เครื่องหมายจุลภาค 2" xfId="82"/>
    <cellStyle name="เครื่องหมายจุลภาค 3" xfId="83"/>
    <cellStyle name="เครื่องหมายจุลภาค 4" xfId="84"/>
    <cellStyle name="เครื่องหมายจุลภาค 5" xfId="85"/>
    <cellStyle name="เครื่องหมายจุลภาค_ลู่-ยาง" xfId="86"/>
    <cellStyle name="เครื่องหมายสกุลเงิน 2" xfId="87"/>
    <cellStyle name="เครื่องหมายสกุลเงิน 3" xfId="88"/>
    <cellStyle name="ปกติ 2" xfId="89"/>
    <cellStyle name="ปกติ 3" xfId="90"/>
    <cellStyle name="ปกติ 4" xfId="91"/>
    <cellStyle name="ปกติ 5" xfId="92"/>
    <cellStyle name="ปกติ_ลู่-ยาง" xfId="93"/>
    <cellStyle name="ปกติ_อาคารเรือนนอน สถานสงเคราะห์คนพิการ_งานก่อสร้างอาคารเรียน 4 ชั้น" xfId="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762000</xdr:colOff>
      <xdr:row>132</xdr:row>
      <xdr:rowOff>38100</xdr:rowOff>
    </xdr:from>
    <xdr:ext cx="132664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1133475" y="31156275"/>
              <a:ext cx="132664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∅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1133475" y="31156275"/>
              <a:ext cx="132664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762000</xdr:colOff>
      <xdr:row>135</xdr:row>
      <xdr:rowOff>38100</xdr:rowOff>
    </xdr:from>
    <xdr:ext cx="132664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1133475" y="31156275"/>
              <a:ext cx="132664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∅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133475" y="31156275"/>
              <a:ext cx="132664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419100</xdr:colOff>
      <xdr:row>170</xdr:row>
      <xdr:rowOff>28575</xdr:rowOff>
    </xdr:from>
    <xdr:ext cx="132664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857250" y="42338625"/>
              <a:ext cx="132664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∅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857250" y="42338625"/>
              <a:ext cx="132664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∅</a:t>
              </a:r>
              <a:endParaRPr lang="th-TH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4" workbookViewId="0">
      <selection activeCell="B15" sqref="B15:D15"/>
    </sheetView>
  </sheetViews>
  <sheetFormatPr defaultRowHeight="21"/>
  <cols>
    <col min="1" max="1" width="6.875" style="1" customWidth="1"/>
    <col min="2" max="2" width="12.375" style="1" customWidth="1"/>
    <col min="3" max="3" width="6.75" style="1" customWidth="1"/>
    <col min="4" max="4" width="30.75" style="1" customWidth="1"/>
    <col min="5" max="5" width="19.125" style="1" customWidth="1"/>
    <col min="6" max="6" width="14.875" style="1" customWidth="1"/>
    <col min="7" max="16384" width="9" style="1"/>
  </cols>
  <sheetData>
    <row r="1" spans="1:6">
      <c r="A1" s="207" t="s">
        <v>1</v>
      </c>
      <c r="B1" s="207"/>
      <c r="C1" s="207"/>
      <c r="D1" s="207"/>
      <c r="E1" s="207"/>
      <c r="F1" s="207"/>
    </row>
    <row r="2" spans="1:6" ht="23.25">
      <c r="A2" s="208" t="s">
        <v>0</v>
      </c>
      <c r="B2" s="208"/>
      <c r="C2" s="208"/>
      <c r="D2" s="208"/>
      <c r="E2" s="208"/>
      <c r="F2" s="208"/>
    </row>
    <row r="3" spans="1:6">
      <c r="A3" s="97" t="s">
        <v>39</v>
      </c>
      <c r="C3" s="1" t="s">
        <v>55</v>
      </c>
    </row>
    <row r="4" spans="1:6">
      <c r="A4" s="97" t="s">
        <v>40</v>
      </c>
      <c r="C4" s="1" t="s">
        <v>30</v>
      </c>
    </row>
    <row r="5" spans="1:6">
      <c r="A5" s="97" t="s">
        <v>41</v>
      </c>
    </row>
    <row r="6" spans="1:6">
      <c r="A6" s="97" t="s">
        <v>42</v>
      </c>
    </row>
    <row r="7" spans="1:6">
      <c r="A7" s="97" t="s">
        <v>215</v>
      </c>
    </row>
    <row r="8" spans="1:6">
      <c r="A8" s="97" t="s">
        <v>225</v>
      </c>
    </row>
    <row r="9" spans="1:6">
      <c r="A9" s="97"/>
    </row>
    <row r="10" spans="1:6" s="96" customFormat="1">
      <c r="A10" s="94" t="s">
        <v>6</v>
      </c>
      <c r="B10" s="203" t="s">
        <v>7</v>
      </c>
      <c r="C10" s="203"/>
      <c r="D10" s="203"/>
      <c r="E10" s="94" t="s">
        <v>44</v>
      </c>
      <c r="F10" s="94" t="s">
        <v>8</v>
      </c>
    </row>
    <row r="11" spans="1:6">
      <c r="A11" s="94">
        <v>1</v>
      </c>
      <c r="B11" s="209" t="s">
        <v>43</v>
      </c>
      <c r="C11" s="210"/>
      <c r="D11" s="211"/>
      <c r="E11" s="38">
        <f>ปร5ก!F18</f>
        <v>0</v>
      </c>
      <c r="F11" s="3"/>
    </row>
    <row r="12" spans="1:6">
      <c r="A12" s="94">
        <v>2</v>
      </c>
      <c r="B12" s="209" t="s">
        <v>45</v>
      </c>
      <c r="C12" s="210"/>
      <c r="D12" s="211"/>
      <c r="E12" s="30"/>
      <c r="F12" s="3"/>
    </row>
    <row r="13" spans="1:6">
      <c r="A13" s="94">
        <v>3</v>
      </c>
      <c r="B13" s="209" t="s">
        <v>46</v>
      </c>
      <c r="C13" s="210"/>
      <c r="D13" s="211"/>
      <c r="E13" s="30"/>
      <c r="F13" s="3"/>
    </row>
    <row r="14" spans="1:6">
      <c r="A14" s="3"/>
      <c r="B14" s="203"/>
      <c r="C14" s="203"/>
      <c r="D14" s="203"/>
      <c r="E14" s="3"/>
      <c r="F14" s="3"/>
    </row>
    <row r="15" spans="1:6">
      <c r="A15" s="3"/>
      <c r="B15" s="203"/>
      <c r="C15" s="203"/>
      <c r="D15" s="203"/>
      <c r="E15" s="3"/>
      <c r="F15" s="3"/>
    </row>
    <row r="16" spans="1:6">
      <c r="A16" s="3"/>
      <c r="B16" s="203"/>
      <c r="C16" s="203"/>
      <c r="D16" s="203"/>
      <c r="E16" s="3"/>
      <c r="F16" s="3"/>
    </row>
    <row r="17" spans="1:7">
      <c r="A17" s="3"/>
      <c r="B17" s="203"/>
      <c r="C17" s="203"/>
      <c r="D17" s="203"/>
      <c r="E17" s="4"/>
      <c r="F17" s="4"/>
    </row>
    <row r="18" spans="1:7">
      <c r="A18" s="203"/>
      <c r="D18" s="1" t="s">
        <v>9</v>
      </c>
      <c r="E18" s="16">
        <f>SUM(E11:E17)</f>
        <v>0</v>
      </c>
      <c r="F18" s="3"/>
    </row>
    <row r="19" spans="1:7">
      <c r="A19" s="203"/>
      <c r="D19" s="1" t="s">
        <v>29</v>
      </c>
      <c r="E19" s="29">
        <f>E18</f>
        <v>0</v>
      </c>
      <c r="F19" s="4"/>
    </row>
    <row r="20" spans="1:7">
      <c r="A20" s="203"/>
      <c r="B20" s="204" t="str">
        <f>( BAHTTEXT(E19))</f>
        <v>ศูนย์บาทถ้วน</v>
      </c>
      <c r="C20" s="205"/>
      <c r="D20" s="205"/>
      <c r="E20" s="205"/>
      <c r="F20" s="206"/>
    </row>
    <row r="22" spans="1:7">
      <c r="A22" s="39"/>
      <c r="B22" s="39"/>
      <c r="C22" s="39"/>
      <c r="E22" s="10"/>
      <c r="F22" s="39"/>
      <c r="G22" s="39"/>
    </row>
    <row r="23" spans="1:7">
      <c r="A23" s="39"/>
      <c r="B23" s="39"/>
      <c r="D23" s="39"/>
      <c r="E23" s="39"/>
      <c r="F23" s="39"/>
      <c r="G23" s="39"/>
    </row>
    <row r="24" spans="1:7">
      <c r="B24" s="39"/>
      <c r="C24" s="189" t="s">
        <v>47</v>
      </c>
      <c r="D24" s="200" t="s">
        <v>219</v>
      </c>
      <c r="E24" s="190" t="s">
        <v>220</v>
      </c>
      <c r="F24" s="200"/>
    </row>
    <row r="25" spans="1:7">
      <c r="B25" s="39"/>
      <c r="C25" s="198"/>
      <c r="D25" s="200" t="s">
        <v>221</v>
      </c>
      <c r="E25" s="200"/>
      <c r="F25" s="200"/>
      <c r="G25" s="199"/>
    </row>
    <row r="26" spans="1:7">
      <c r="D26" s="201" t="s">
        <v>222</v>
      </c>
      <c r="E26" s="201"/>
      <c r="F26" s="201"/>
      <c r="G26" s="201"/>
    </row>
    <row r="27" spans="1:7">
      <c r="D27" s="201" t="s">
        <v>223</v>
      </c>
      <c r="E27" s="201"/>
      <c r="F27" s="201"/>
      <c r="G27" s="201"/>
    </row>
    <row r="28" spans="1:7">
      <c r="G28" s="39"/>
    </row>
    <row r="29" spans="1:7">
      <c r="G29" s="39"/>
    </row>
    <row r="30" spans="1:7">
      <c r="C30" s="151"/>
      <c r="G30" s="39"/>
    </row>
    <row r="31" spans="1:7">
      <c r="D31" s="152"/>
      <c r="G31" s="39"/>
    </row>
    <row r="35" spans="3:4">
      <c r="C35" s="151"/>
    </row>
    <row r="36" spans="3:4">
      <c r="D36" s="152"/>
    </row>
  </sheetData>
  <mergeCells count="12">
    <mergeCell ref="A1:F1"/>
    <mergeCell ref="A2:F2"/>
    <mergeCell ref="B11:D11"/>
    <mergeCell ref="B12:D12"/>
    <mergeCell ref="B17:D17"/>
    <mergeCell ref="B13:D13"/>
    <mergeCell ref="B10:D10"/>
    <mergeCell ref="A18:A20"/>
    <mergeCell ref="B20:F20"/>
    <mergeCell ref="B14:D14"/>
    <mergeCell ref="B15:D15"/>
    <mergeCell ref="B16:D16"/>
  </mergeCells>
  <phoneticPr fontId="8" type="noConversion"/>
  <pageMargins left="0.59055118110236227" right="0.39370078740157483" top="0.59055118110236227" bottom="0.39370078740157483" header="0.31496062992125984" footer="0.31496062992125984"/>
  <pageSetup paperSize="9" scale="9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10" zoomScaleNormal="100" workbookViewId="0">
      <selection activeCell="E9" sqref="E9"/>
    </sheetView>
  </sheetViews>
  <sheetFormatPr defaultRowHeight="21"/>
  <cols>
    <col min="1" max="1" width="6" style="1" customWidth="1"/>
    <col min="2" max="2" width="14" style="1" customWidth="1"/>
    <col min="3" max="3" width="9" style="1"/>
    <col min="4" max="4" width="8.875" style="1" customWidth="1"/>
    <col min="5" max="5" width="12.125" style="1" customWidth="1"/>
    <col min="6" max="6" width="12.625" style="1" bestFit="1" customWidth="1"/>
    <col min="7" max="7" width="13.75" style="1" customWidth="1"/>
    <col min="8" max="8" width="10.25" style="1" customWidth="1"/>
    <col min="9" max="16384" width="9" style="1"/>
  </cols>
  <sheetData>
    <row r="1" spans="1:8">
      <c r="A1" s="207" t="s">
        <v>21</v>
      </c>
      <c r="B1" s="207"/>
      <c r="C1" s="207"/>
      <c r="D1" s="207"/>
      <c r="E1" s="207"/>
      <c r="F1" s="207"/>
      <c r="G1" s="207"/>
    </row>
    <row r="2" spans="1:8" ht="23.25">
      <c r="A2" s="208" t="s">
        <v>22</v>
      </c>
      <c r="B2" s="208"/>
      <c r="C2" s="208"/>
      <c r="D2" s="208"/>
      <c r="E2" s="208"/>
      <c r="F2" s="208"/>
    </row>
    <row r="3" spans="1:8" ht="23.25">
      <c r="A3" s="97" t="s">
        <v>52</v>
      </c>
      <c r="B3" s="96"/>
      <c r="C3" s="97" t="s">
        <v>31</v>
      </c>
      <c r="D3" s="95"/>
      <c r="E3" s="95"/>
      <c r="F3" s="95"/>
    </row>
    <row r="4" spans="1:8">
      <c r="A4" s="1" t="s">
        <v>2</v>
      </c>
      <c r="C4" s="216" t="str">
        <f>ใบสรุปปร.6!C3</f>
        <v xml:space="preserve">งานปรับปรุงอาคารเรียน โรงเรียนกีฬาจังหวัดชลบุรี  ต.หนองไม้แดง อ.เมืองชลบุรี จ.ชลบุรี </v>
      </c>
      <c r="D4" s="216"/>
      <c r="E4" s="216"/>
      <c r="F4" s="216"/>
      <c r="G4" s="216"/>
    </row>
    <row r="5" spans="1:8">
      <c r="A5" s="1" t="s">
        <v>3</v>
      </c>
      <c r="C5" s="1" t="s">
        <v>30</v>
      </c>
    </row>
    <row r="6" spans="1:8">
      <c r="A6" s="1" t="s">
        <v>4</v>
      </c>
      <c r="C6" s="1" t="s">
        <v>48</v>
      </c>
    </row>
    <row r="7" spans="1:8">
      <c r="A7" s="1" t="s">
        <v>5</v>
      </c>
      <c r="C7" s="1" t="s">
        <v>31</v>
      </c>
    </row>
    <row r="8" spans="1:8">
      <c r="A8" s="1" t="s">
        <v>211</v>
      </c>
      <c r="C8" s="180" t="s">
        <v>214</v>
      </c>
    </row>
    <row r="9" spans="1:8">
      <c r="A9" s="1" t="s">
        <v>227</v>
      </c>
    </row>
    <row r="10" spans="1:8" ht="21" customHeight="1">
      <c r="A10" s="97" t="s">
        <v>224</v>
      </c>
    </row>
    <row r="11" spans="1:8">
      <c r="A11" s="8" t="s">
        <v>6</v>
      </c>
      <c r="B11" s="204" t="s">
        <v>7</v>
      </c>
      <c r="C11" s="205"/>
      <c r="D11" s="205"/>
      <c r="E11" s="101"/>
      <c r="F11" s="8" t="s">
        <v>51</v>
      </c>
      <c r="G11" s="69" t="s">
        <v>8</v>
      </c>
      <c r="H11" s="1" t="s">
        <v>20</v>
      </c>
    </row>
    <row r="12" spans="1:8">
      <c r="A12" s="3">
        <v>1</v>
      </c>
      <c r="B12" s="214" t="s">
        <v>49</v>
      </c>
      <c r="C12" s="210"/>
      <c r="D12" s="210"/>
      <c r="E12" s="101"/>
      <c r="F12" s="38">
        <f>ปร4ก!I29</f>
        <v>0</v>
      </c>
      <c r="G12" s="3"/>
    </row>
    <row r="13" spans="1:8">
      <c r="A13" s="3"/>
      <c r="B13" s="209" t="s">
        <v>28</v>
      </c>
      <c r="C13" s="210"/>
      <c r="D13" s="210"/>
      <c r="E13" s="9">
        <v>0</v>
      </c>
      <c r="F13" s="3"/>
      <c r="G13" s="3"/>
    </row>
    <row r="14" spans="1:8">
      <c r="A14" s="3"/>
      <c r="B14" s="214" t="s">
        <v>50</v>
      </c>
      <c r="C14" s="210"/>
      <c r="D14" s="210"/>
      <c r="E14" s="9">
        <v>0</v>
      </c>
      <c r="F14" s="3"/>
      <c r="G14" s="3"/>
    </row>
    <row r="15" spans="1:8">
      <c r="A15" s="3"/>
      <c r="B15" s="209" t="s">
        <v>24</v>
      </c>
      <c r="C15" s="210"/>
      <c r="D15" s="210"/>
      <c r="E15" s="9">
        <v>0.06</v>
      </c>
      <c r="F15" s="3"/>
      <c r="G15" s="3"/>
    </row>
    <row r="16" spans="1:8">
      <c r="A16" s="3"/>
      <c r="B16" s="209" t="s">
        <v>23</v>
      </c>
      <c r="C16" s="210"/>
      <c r="D16" s="210"/>
      <c r="E16" s="102"/>
      <c r="F16" s="15"/>
      <c r="G16" s="3"/>
    </row>
    <row r="17" spans="1:7">
      <c r="A17" s="212" t="s">
        <v>12</v>
      </c>
      <c r="B17" s="209" t="s">
        <v>35</v>
      </c>
      <c r="C17" s="210"/>
      <c r="D17" s="210"/>
      <c r="E17" s="211"/>
      <c r="F17" s="16"/>
      <c r="G17" s="16"/>
    </row>
    <row r="18" spans="1:7">
      <c r="A18" s="213"/>
      <c r="B18" s="209" t="s">
        <v>25</v>
      </c>
      <c r="C18" s="210"/>
      <c r="D18" s="210"/>
      <c r="E18" s="211"/>
      <c r="F18" s="103"/>
      <c r="G18" s="16"/>
    </row>
    <row r="19" spans="1:7">
      <c r="B19" s="217" t="str">
        <f>BAHTTEXT(F18)</f>
        <v>ศูนย์บาทถ้วน</v>
      </c>
      <c r="C19" s="218"/>
      <c r="D19" s="218"/>
      <c r="E19" s="219"/>
      <c r="F19" s="3"/>
      <c r="G19" s="3"/>
    </row>
    <row r="20" spans="1:7">
      <c r="B20" s="173"/>
      <c r="C20" s="173"/>
      <c r="D20" s="173"/>
      <c r="E20" s="173"/>
      <c r="F20" s="168"/>
      <c r="G20" s="168"/>
    </row>
    <row r="21" spans="1:7">
      <c r="A21" s="39"/>
      <c r="B21" s="39"/>
      <c r="C21" s="39"/>
      <c r="E21" s="10"/>
      <c r="F21" s="39"/>
    </row>
    <row r="22" spans="1:7">
      <c r="A22" s="39"/>
      <c r="B22" s="39"/>
      <c r="D22" s="39"/>
      <c r="E22" s="39"/>
      <c r="F22" s="39"/>
    </row>
    <row r="23" spans="1:7">
      <c r="B23" s="39"/>
      <c r="C23" s="189" t="s">
        <v>47</v>
      </c>
      <c r="D23" s="220" t="s">
        <v>219</v>
      </c>
      <c r="E23" s="220"/>
      <c r="F23" s="220"/>
      <c r="G23" s="190" t="s">
        <v>220</v>
      </c>
    </row>
    <row r="24" spans="1:7">
      <c r="B24" s="39"/>
      <c r="C24" s="191"/>
      <c r="D24" s="220" t="s">
        <v>221</v>
      </c>
      <c r="E24" s="220"/>
      <c r="F24" s="220"/>
      <c r="G24" s="192"/>
    </row>
    <row r="25" spans="1:7">
      <c r="C25" s="221" t="s">
        <v>222</v>
      </c>
      <c r="D25" s="221"/>
      <c r="E25" s="221"/>
      <c r="F25" s="221"/>
      <c r="G25" s="221"/>
    </row>
    <row r="26" spans="1:7">
      <c r="C26" s="221" t="s">
        <v>223</v>
      </c>
      <c r="D26" s="221"/>
      <c r="E26" s="221"/>
      <c r="F26" s="221"/>
      <c r="G26" s="221"/>
    </row>
    <row r="29" spans="1:7">
      <c r="C29" s="97"/>
    </row>
    <row r="30" spans="1:7">
      <c r="D30" s="97"/>
    </row>
    <row r="34" spans="3:5">
      <c r="C34" s="97"/>
    </row>
    <row r="35" spans="3:5">
      <c r="D35" s="215"/>
      <c r="E35" s="215"/>
    </row>
  </sheetData>
  <mergeCells count="18">
    <mergeCell ref="D35:E35"/>
    <mergeCell ref="B16:D16"/>
    <mergeCell ref="C4:G4"/>
    <mergeCell ref="B13:D13"/>
    <mergeCell ref="B15:D15"/>
    <mergeCell ref="B19:E19"/>
    <mergeCell ref="B17:E17"/>
    <mergeCell ref="D23:F23"/>
    <mergeCell ref="D24:F24"/>
    <mergeCell ref="C25:G25"/>
    <mergeCell ref="C26:G26"/>
    <mergeCell ref="A17:A18"/>
    <mergeCell ref="B18:E18"/>
    <mergeCell ref="A1:G1"/>
    <mergeCell ref="B14:D14"/>
    <mergeCell ref="A2:F2"/>
    <mergeCell ref="B11:D11"/>
    <mergeCell ref="B12:D12"/>
  </mergeCells>
  <phoneticPr fontId="8" type="noConversion"/>
  <pageMargins left="0.39370078740157483" right="0.39370078740157483" top="0.39370078740157483" bottom="0.39370078740157483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abSelected="1" view="pageBreakPreview" topLeftCell="A97" zoomScaleSheetLayoutView="100" workbookViewId="0">
      <selection activeCell="B101" sqref="B101"/>
    </sheetView>
  </sheetViews>
  <sheetFormatPr defaultRowHeight="18.75"/>
  <cols>
    <col min="1" max="1" width="5.75" style="37" customWidth="1"/>
    <col min="2" max="2" width="54.375" style="18" customWidth="1"/>
    <col min="3" max="3" width="8.875" style="18" customWidth="1"/>
    <col min="4" max="4" width="6.125" style="19" customWidth="1"/>
    <col min="5" max="5" width="10" style="20" customWidth="1"/>
    <col min="6" max="6" width="12.375" style="20" customWidth="1"/>
    <col min="7" max="7" width="8.625" style="18" customWidth="1"/>
    <col min="8" max="8" width="11.75" style="20" customWidth="1"/>
    <col min="9" max="9" width="13.125" style="21" customWidth="1"/>
    <col min="10" max="10" width="8.625" style="18" customWidth="1"/>
    <col min="11" max="16384" width="9" style="18"/>
  </cols>
  <sheetData>
    <row r="1" spans="1:10" ht="21">
      <c r="A1" s="223" t="s">
        <v>53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>
      <c r="A2" s="98" t="s">
        <v>57</v>
      </c>
      <c r="I2" s="28" t="s">
        <v>209</v>
      </c>
      <c r="J2" s="27"/>
    </row>
    <row r="3" spans="1:10">
      <c r="A3" s="37" t="s">
        <v>38</v>
      </c>
      <c r="C3" s="225"/>
      <c r="D3" s="225"/>
      <c r="E3" s="225"/>
      <c r="F3" s="225"/>
      <c r="H3" s="20" t="s">
        <v>20</v>
      </c>
      <c r="I3" s="20" t="s">
        <v>54</v>
      </c>
    </row>
    <row r="4" spans="1:10">
      <c r="A4" s="37" t="s">
        <v>32</v>
      </c>
      <c r="C4" s="225"/>
      <c r="D4" s="225"/>
      <c r="E4" s="225"/>
      <c r="F4" s="225"/>
    </row>
    <row r="5" spans="1:10" ht="21">
      <c r="A5" s="97" t="s">
        <v>224</v>
      </c>
      <c r="D5" s="226" t="s">
        <v>226</v>
      </c>
      <c r="E5" s="226"/>
      <c r="F5" s="226"/>
      <c r="G5" s="226"/>
      <c r="H5" s="226"/>
    </row>
    <row r="6" spans="1:10">
      <c r="A6" s="224" t="s">
        <v>13</v>
      </c>
      <c r="B6" s="224" t="s">
        <v>7</v>
      </c>
      <c r="C6" s="224" t="s">
        <v>14</v>
      </c>
      <c r="D6" s="224" t="s">
        <v>15</v>
      </c>
      <c r="E6" s="224" t="s">
        <v>16</v>
      </c>
      <c r="F6" s="224"/>
      <c r="G6" s="224" t="s">
        <v>59</v>
      </c>
      <c r="H6" s="224"/>
      <c r="I6" s="227" t="s">
        <v>18</v>
      </c>
      <c r="J6" s="224" t="s">
        <v>8</v>
      </c>
    </row>
    <row r="7" spans="1:10">
      <c r="A7" s="224"/>
      <c r="B7" s="224"/>
      <c r="C7" s="224"/>
      <c r="D7" s="224"/>
      <c r="E7" s="22" t="s">
        <v>19</v>
      </c>
      <c r="F7" s="22" t="s">
        <v>11</v>
      </c>
      <c r="G7" s="36" t="s">
        <v>19</v>
      </c>
      <c r="H7" s="22" t="s">
        <v>11</v>
      </c>
      <c r="I7" s="227"/>
      <c r="J7" s="224"/>
    </row>
    <row r="8" spans="1:10">
      <c r="A8" s="60"/>
      <c r="B8" s="61" t="s">
        <v>58</v>
      </c>
      <c r="C8" s="56">
        <v>8192</v>
      </c>
      <c r="D8" s="58"/>
      <c r="E8" s="57"/>
      <c r="F8" s="57"/>
      <c r="G8" s="57"/>
      <c r="H8" s="57"/>
      <c r="I8" s="57"/>
      <c r="J8" s="62"/>
    </row>
    <row r="9" spans="1:10">
      <c r="A9" s="63">
        <v>1</v>
      </c>
      <c r="B9" s="64" t="s">
        <v>60</v>
      </c>
      <c r="C9" s="45"/>
      <c r="D9" s="65"/>
      <c r="E9" s="45"/>
      <c r="F9" s="57">
        <f>F52</f>
        <v>0</v>
      </c>
      <c r="G9" s="57"/>
      <c r="H9" s="57">
        <f>H52</f>
        <v>0</v>
      </c>
      <c r="I9" s="57">
        <f>SUM(F9,H9)</f>
        <v>0</v>
      </c>
      <c r="J9" s="66"/>
    </row>
    <row r="10" spans="1:10">
      <c r="A10" s="63">
        <v>2</v>
      </c>
      <c r="B10" s="64" t="s">
        <v>61</v>
      </c>
      <c r="C10" s="45"/>
      <c r="D10" s="65"/>
      <c r="E10" s="45"/>
      <c r="F10" s="57">
        <f>F62</f>
        <v>0</v>
      </c>
      <c r="G10" s="57"/>
      <c r="H10" s="57">
        <f>H62</f>
        <v>0</v>
      </c>
      <c r="I10" s="57">
        <f t="shared" ref="I10:I19" si="0">SUM(F10,H10)</f>
        <v>0</v>
      </c>
      <c r="J10" s="66"/>
    </row>
    <row r="11" spans="1:10">
      <c r="A11" s="63">
        <v>3</v>
      </c>
      <c r="B11" s="64" t="s">
        <v>62</v>
      </c>
      <c r="C11" s="45"/>
      <c r="D11" s="65"/>
      <c r="E11" s="45"/>
      <c r="F11" s="57">
        <f>F74</f>
        <v>0</v>
      </c>
      <c r="G11" s="57"/>
      <c r="H11" s="57">
        <f>H74</f>
        <v>0</v>
      </c>
      <c r="I11" s="57">
        <f t="shared" si="0"/>
        <v>0</v>
      </c>
      <c r="J11" s="66"/>
    </row>
    <row r="12" spans="1:10">
      <c r="A12" s="51">
        <v>4</v>
      </c>
      <c r="B12" s="52" t="s">
        <v>63</v>
      </c>
      <c r="C12" s="67"/>
      <c r="D12" s="65"/>
      <c r="E12" s="67"/>
      <c r="F12" s="57">
        <f>F81</f>
        <v>0</v>
      </c>
      <c r="G12" s="57"/>
      <c r="H12" s="57">
        <f>H81</f>
        <v>0</v>
      </c>
      <c r="I12" s="57">
        <f t="shared" si="0"/>
        <v>0</v>
      </c>
      <c r="J12" s="66"/>
    </row>
    <row r="13" spans="1:10">
      <c r="A13" s="51">
        <v>5</v>
      </c>
      <c r="B13" s="52" t="s">
        <v>64</v>
      </c>
      <c r="C13" s="67"/>
      <c r="D13" s="65"/>
      <c r="E13" s="67"/>
      <c r="F13" s="57">
        <f>F97</f>
        <v>0</v>
      </c>
      <c r="G13" s="57"/>
      <c r="H13" s="57">
        <f>H97</f>
        <v>0</v>
      </c>
      <c r="I13" s="57">
        <f t="shared" si="0"/>
        <v>0</v>
      </c>
      <c r="J13" s="66"/>
    </row>
    <row r="14" spans="1:10">
      <c r="A14" s="51">
        <v>6</v>
      </c>
      <c r="B14" s="52" t="s">
        <v>65</v>
      </c>
      <c r="C14" s="67"/>
      <c r="D14" s="65"/>
      <c r="E14" s="67"/>
      <c r="F14" s="57">
        <f>F106</f>
        <v>0</v>
      </c>
      <c r="G14" s="57"/>
      <c r="H14" s="57">
        <f>H106</f>
        <v>0</v>
      </c>
      <c r="I14" s="57">
        <f t="shared" si="0"/>
        <v>0</v>
      </c>
      <c r="J14" s="66"/>
    </row>
    <row r="15" spans="1:10">
      <c r="A15" s="51">
        <v>7</v>
      </c>
      <c r="B15" s="52" t="s">
        <v>66</v>
      </c>
      <c r="C15" s="67"/>
      <c r="D15" s="65"/>
      <c r="E15" s="67"/>
      <c r="F15" s="57">
        <f>F131</f>
        <v>0</v>
      </c>
      <c r="G15" s="57"/>
      <c r="H15" s="57">
        <f>H131</f>
        <v>0</v>
      </c>
      <c r="I15" s="57">
        <f t="shared" si="0"/>
        <v>0</v>
      </c>
      <c r="J15" s="66"/>
    </row>
    <row r="16" spans="1:10">
      <c r="A16" s="51">
        <v>8</v>
      </c>
      <c r="B16" s="52" t="s">
        <v>67</v>
      </c>
      <c r="C16" s="67"/>
      <c r="D16" s="65"/>
      <c r="E16" s="67"/>
      <c r="F16" s="57">
        <f>F139</f>
        <v>0</v>
      </c>
      <c r="G16" s="57"/>
      <c r="H16" s="57">
        <f>H139</f>
        <v>0</v>
      </c>
      <c r="I16" s="57">
        <f t="shared" si="0"/>
        <v>0</v>
      </c>
      <c r="J16" s="66"/>
    </row>
    <row r="17" spans="1:10">
      <c r="A17" s="51">
        <v>9</v>
      </c>
      <c r="B17" s="52" t="s">
        <v>68</v>
      </c>
      <c r="C17" s="67"/>
      <c r="D17" s="65"/>
      <c r="E17" s="67"/>
      <c r="F17" s="57">
        <f>F147</f>
        <v>0</v>
      </c>
      <c r="G17" s="57"/>
      <c r="H17" s="57">
        <f>H147</f>
        <v>0</v>
      </c>
      <c r="I17" s="57">
        <f t="shared" si="0"/>
        <v>0</v>
      </c>
      <c r="J17" s="66"/>
    </row>
    <row r="18" spans="1:10">
      <c r="A18" s="51">
        <v>10</v>
      </c>
      <c r="B18" s="52" t="s">
        <v>69</v>
      </c>
      <c r="C18" s="67"/>
      <c r="D18" s="65"/>
      <c r="E18" s="67"/>
      <c r="F18" s="57">
        <f>F178</f>
        <v>0</v>
      </c>
      <c r="G18" s="57"/>
      <c r="H18" s="57">
        <f>H178</f>
        <v>0</v>
      </c>
      <c r="I18" s="57">
        <f>SUM(F18,H18)</f>
        <v>0</v>
      </c>
      <c r="J18" s="66"/>
    </row>
    <row r="19" spans="1:10">
      <c r="A19" s="51">
        <v>11</v>
      </c>
      <c r="B19" s="52" t="s">
        <v>70</v>
      </c>
      <c r="C19" s="67"/>
      <c r="D19" s="65"/>
      <c r="E19" s="67"/>
      <c r="F19" s="57">
        <f>F184</f>
        <v>0</v>
      </c>
      <c r="G19" s="57"/>
      <c r="H19" s="57">
        <f>H184</f>
        <v>0</v>
      </c>
      <c r="I19" s="57">
        <f t="shared" si="0"/>
        <v>0</v>
      </c>
      <c r="J19" s="66"/>
    </row>
    <row r="20" spans="1:10">
      <c r="A20" s="51"/>
      <c r="B20" s="236"/>
      <c r="C20" s="67"/>
      <c r="D20" s="65"/>
      <c r="E20" s="67"/>
      <c r="F20" s="57"/>
      <c r="G20" s="57"/>
      <c r="H20" s="57"/>
      <c r="I20" s="57"/>
      <c r="J20" s="66"/>
    </row>
    <row r="21" spans="1:10">
      <c r="A21" s="51"/>
      <c r="B21" s="236"/>
      <c r="C21" s="67"/>
      <c r="D21" s="65"/>
      <c r="E21" s="67"/>
      <c r="F21" s="57"/>
      <c r="G21" s="57"/>
      <c r="H21" s="57"/>
      <c r="I21" s="57"/>
      <c r="J21" s="66"/>
    </row>
    <row r="22" spans="1:10" ht="21">
      <c r="A22" s="24"/>
      <c r="B22" s="32"/>
      <c r="C22" s="31"/>
      <c r="D22" s="25"/>
      <c r="E22" s="26"/>
      <c r="F22" s="26"/>
      <c r="G22" s="26"/>
      <c r="H22" s="26"/>
      <c r="I22" s="26"/>
      <c r="J22" s="23"/>
    </row>
    <row r="23" spans="1:10" ht="21">
      <c r="A23" s="24"/>
      <c r="B23" s="32"/>
      <c r="C23" s="31"/>
      <c r="D23" s="25"/>
      <c r="E23" s="26"/>
      <c r="F23" s="26"/>
      <c r="G23" s="26"/>
      <c r="H23" s="26"/>
      <c r="I23" s="26"/>
      <c r="J23" s="23"/>
    </row>
    <row r="24" spans="1:10" ht="21">
      <c r="A24" s="24"/>
      <c r="B24" s="32"/>
      <c r="C24" s="31"/>
      <c r="D24" s="25"/>
      <c r="E24" s="26"/>
      <c r="F24" s="26"/>
      <c r="G24" s="26"/>
      <c r="H24" s="26"/>
      <c r="I24" s="26"/>
      <c r="J24" s="23"/>
    </row>
    <row r="25" spans="1:10" ht="21">
      <c r="A25" s="24"/>
      <c r="B25" s="32"/>
      <c r="C25" s="31"/>
      <c r="D25" s="25"/>
      <c r="E25" s="26"/>
      <c r="F25" s="26"/>
      <c r="G25" s="26"/>
      <c r="H25" s="26"/>
      <c r="I25" s="26"/>
      <c r="J25" s="23"/>
    </row>
    <row r="26" spans="1:10" ht="21">
      <c r="A26" s="24"/>
      <c r="B26" s="32"/>
      <c r="C26" s="31"/>
      <c r="D26" s="25"/>
      <c r="E26" s="26"/>
      <c r="F26" s="26"/>
      <c r="G26" s="26"/>
      <c r="H26" s="26"/>
      <c r="I26" s="26"/>
      <c r="J26" s="23"/>
    </row>
    <row r="27" spans="1:10" ht="21">
      <c r="A27" s="24"/>
      <c r="B27" s="32"/>
      <c r="C27" s="31"/>
      <c r="D27" s="25"/>
      <c r="E27" s="26"/>
      <c r="F27" s="26"/>
      <c r="G27" s="26"/>
      <c r="H27" s="26"/>
      <c r="I27" s="26"/>
      <c r="J27" s="23"/>
    </row>
    <row r="28" spans="1:10" ht="21">
      <c r="A28" s="24"/>
      <c r="B28" s="32"/>
      <c r="C28" s="31"/>
      <c r="D28" s="25"/>
      <c r="E28" s="26"/>
      <c r="F28" s="26"/>
      <c r="G28" s="26"/>
      <c r="H28" s="26"/>
      <c r="I28" s="26"/>
      <c r="J28" s="23"/>
    </row>
    <row r="29" spans="1:10">
      <c r="A29" s="75"/>
      <c r="B29" s="89" t="s">
        <v>34</v>
      </c>
      <c r="C29" s="77"/>
      <c r="D29" s="90"/>
      <c r="E29" s="91"/>
      <c r="F29" s="77">
        <f>SUM(F9:F19)</f>
        <v>0</v>
      </c>
      <c r="G29" s="77"/>
      <c r="H29" s="77">
        <f>SUM(H9:H19)</f>
        <v>0</v>
      </c>
      <c r="I29" s="77">
        <f>SUM(I9:I19)</f>
        <v>0</v>
      </c>
      <c r="J29" s="92">
        <f>F29+H29</f>
        <v>0</v>
      </c>
    </row>
    <row r="30" spans="1:10">
      <c r="A30" s="81">
        <v>1</v>
      </c>
      <c r="B30" s="104" t="s">
        <v>33</v>
      </c>
      <c r="C30" s="84"/>
      <c r="D30" s="85"/>
      <c r="E30" s="84"/>
      <c r="F30" s="84"/>
      <c r="G30" s="84"/>
      <c r="H30" s="83"/>
      <c r="I30" s="84"/>
      <c r="J30" s="105"/>
    </row>
    <row r="31" spans="1:10" s="111" customFormat="1">
      <c r="A31" s="106"/>
      <c r="B31" s="107" t="s">
        <v>71</v>
      </c>
      <c r="C31" s="108">
        <v>106</v>
      </c>
      <c r="D31" s="109" t="s">
        <v>27</v>
      </c>
      <c r="E31" s="108"/>
      <c r="F31" s="108"/>
      <c r="G31" s="108"/>
      <c r="H31" s="41">
        <f>C31*G31</f>
        <v>0</v>
      </c>
      <c r="I31" s="108">
        <f>F31+H31</f>
        <v>0</v>
      </c>
      <c r="J31" s="110" t="s">
        <v>210</v>
      </c>
    </row>
    <row r="32" spans="1:10" s="115" customFormat="1">
      <c r="A32" s="112"/>
      <c r="B32" s="118" t="s">
        <v>72</v>
      </c>
      <c r="C32" s="116">
        <v>10</v>
      </c>
      <c r="D32" s="46" t="s">
        <v>27</v>
      </c>
      <c r="E32" s="113"/>
      <c r="F32" s="113"/>
      <c r="G32" s="116"/>
      <c r="H32" s="41">
        <f>C32*G32</f>
        <v>0</v>
      </c>
      <c r="I32" s="116">
        <f t="shared" ref="I32:I48" si="1">F32+H32</f>
        <v>0</v>
      </c>
      <c r="J32" s="26" t="s">
        <v>210</v>
      </c>
    </row>
    <row r="33" spans="1:10" s="115" customFormat="1">
      <c r="A33" s="112"/>
      <c r="B33" s="118" t="s">
        <v>73</v>
      </c>
      <c r="C33" s="116">
        <v>28</v>
      </c>
      <c r="D33" s="46" t="s">
        <v>27</v>
      </c>
      <c r="E33" s="113"/>
      <c r="F33" s="113"/>
      <c r="G33" s="116"/>
      <c r="H33" s="41">
        <f t="shared" ref="H33:H48" si="2">C33*G33</f>
        <v>0</v>
      </c>
      <c r="I33" s="116">
        <f t="shared" si="1"/>
        <v>0</v>
      </c>
      <c r="J33" s="26" t="s">
        <v>210</v>
      </c>
    </row>
    <row r="34" spans="1:10" s="115" customFormat="1">
      <c r="A34" s="112"/>
      <c r="B34" s="118" t="s">
        <v>74</v>
      </c>
      <c r="C34" s="116">
        <v>16</v>
      </c>
      <c r="D34" s="46" t="s">
        <v>27</v>
      </c>
      <c r="E34" s="113"/>
      <c r="F34" s="113"/>
      <c r="G34" s="116"/>
      <c r="H34" s="41">
        <f t="shared" si="2"/>
        <v>0</v>
      </c>
      <c r="I34" s="116">
        <f t="shared" si="1"/>
        <v>0</v>
      </c>
      <c r="J34" s="26" t="s">
        <v>210</v>
      </c>
    </row>
    <row r="35" spans="1:10" s="115" customFormat="1">
      <c r="A35" s="112"/>
      <c r="B35" s="118" t="s">
        <v>75</v>
      </c>
      <c r="C35" s="116">
        <v>20</v>
      </c>
      <c r="D35" s="46" t="s">
        <v>27</v>
      </c>
      <c r="E35" s="113"/>
      <c r="F35" s="113"/>
      <c r="G35" s="116"/>
      <c r="H35" s="41">
        <f t="shared" si="2"/>
        <v>0</v>
      </c>
      <c r="I35" s="116">
        <f t="shared" si="1"/>
        <v>0</v>
      </c>
      <c r="J35" s="26" t="s">
        <v>210</v>
      </c>
    </row>
    <row r="36" spans="1:10" s="115" customFormat="1">
      <c r="A36" s="112"/>
      <c r="B36" s="118" t="s">
        <v>76</v>
      </c>
      <c r="C36" s="116">
        <v>28</v>
      </c>
      <c r="D36" s="46" t="s">
        <v>27</v>
      </c>
      <c r="E36" s="113"/>
      <c r="F36" s="113"/>
      <c r="G36" s="116"/>
      <c r="H36" s="41">
        <f t="shared" si="2"/>
        <v>0</v>
      </c>
      <c r="I36" s="116">
        <f t="shared" si="1"/>
        <v>0</v>
      </c>
      <c r="J36" s="26" t="s">
        <v>210</v>
      </c>
    </row>
    <row r="37" spans="1:10" s="115" customFormat="1">
      <c r="A37" s="112"/>
      <c r="B37" s="118" t="s">
        <v>77</v>
      </c>
      <c r="C37" s="116">
        <v>110</v>
      </c>
      <c r="D37" s="46" t="s">
        <v>26</v>
      </c>
      <c r="E37" s="113"/>
      <c r="F37" s="113"/>
      <c r="G37" s="116"/>
      <c r="H37" s="41">
        <f t="shared" si="2"/>
        <v>0</v>
      </c>
      <c r="I37" s="116">
        <f t="shared" si="1"/>
        <v>0</v>
      </c>
      <c r="J37" s="26" t="s">
        <v>210</v>
      </c>
    </row>
    <row r="38" spans="1:10" s="115" customFormat="1">
      <c r="A38" s="112"/>
      <c r="B38" s="118" t="s">
        <v>78</v>
      </c>
      <c r="C38" s="116">
        <v>240</v>
      </c>
      <c r="D38" s="46" t="s">
        <v>26</v>
      </c>
      <c r="E38" s="113"/>
      <c r="F38" s="113"/>
      <c r="G38" s="116"/>
      <c r="H38" s="41">
        <f t="shared" si="2"/>
        <v>0</v>
      </c>
      <c r="I38" s="116">
        <f t="shared" si="1"/>
        <v>0</v>
      </c>
      <c r="J38" s="26" t="s">
        <v>210</v>
      </c>
    </row>
    <row r="39" spans="1:10" s="115" customFormat="1">
      <c r="A39" s="112"/>
      <c r="B39" s="118" t="s">
        <v>79</v>
      </c>
      <c r="C39" s="116">
        <v>110</v>
      </c>
      <c r="D39" s="46" t="s">
        <v>26</v>
      </c>
      <c r="E39" s="113"/>
      <c r="F39" s="113"/>
      <c r="G39" s="116"/>
      <c r="H39" s="41">
        <f t="shared" si="2"/>
        <v>0</v>
      </c>
      <c r="I39" s="116">
        <f t="shared" si="1"/>
        <v>0</v>
      </c>
      <c r="J39" s="26" t="s">
        <v>210</v>
      </c>
    </row>
    <row r="40" spans="1:10" s="115" customFormat="1">
      <c r="A40" s="112"/>
      <c r="B40" s="118" t="s">
        <v>80</v>
      </c>
      <c r="C40" s="116">
        <v>8</v>
      </c>
      <c r="D40" s="46" t="s">
        <v>27</v>
      </c>
      <c r="E40" s="113"/>
      <c r="F40" s="113"/>
      <c r="G40" s="116"/>
      <c r="H40" s="41">
        <f t="shared" si="2"/>
        <v>0</v>
      </c>
      <c r="I40" s="116">
        <f t="shared" si="1"/>
        <v>0</v>
      </c>
      <c r="J40" s="26" t="s">
        <v>210</v>
      </c>
    </row>
    <row r="41" spans="1:10" s="115" customFormat="1">
      <c r="A41" s="112"/>
      <c r="B41" s="118" t="s">
        <v>81</v>
      </c>
      <c r="C41" s="116">
        <v>1</v>
      </c>
      <c r="D41" s="46" t="s">
        <v>27</v>
      </c>
      <c r="E41" s="113"/>
      <c r="F41" s="113"/>
      <c r="G41" s="116"/>
      <c r="H41" s="41">
        <f t="shared" si="2"/>
        <v>0</v>
      </c>
      <c r="I41" s="116">
        <f t="shared" si="1"/>
        <v>0</v>
      </c>
      <c r="J41" s="26" t="s">
        <v>210</v>
      </c>
    </row>
    <row r="42" spans="1:10" s="115" customFormat="1">
      <c r="A42" s="112"/>
      <c r="B42" s="118" t="s">
        <v>88</v>
      </c>
      <c r="C42" s="116">
        <v>1</v>
      </c>
      <c r="D42" s="46" t="s">
        <v>27</v>
      </c>
      <c r="E42" s="113"/>
      <c r="F42" s="113"/>
      <c r="G42" s="116"/>
      <c r="H42" s="41">
        <f t="shared" si="2"/>
        <v>0</v>
      </c>
      <c r="I42" s="116">
        <f t="shared" si="1"/>
        <v>0</v>
      </c>
      <c r="J42" s="26" t="s">
        <v>210</v>
      </c>
    </row>
    <row r="43" spans="1:10" s="115" customFormat="1">
      <c r="A43" s="112"/>
      <c r="B43" s="118" t="s">
        <v>82</v>
      </c>
      <c r="C43" s="116">
        <v>9.5</v>
      </c>
      <c r="D43" s="46" t="s">
        <v>26</v>
      </c>
      <c r="E43" s="113"/>
      <c r="F43" s="113"/>
      <c r="G43" s="116"/>
      <c r="H43" s="41">
        <f t="shared" si="2"/>
        <v>0</v>
      </c>
      <c r="I43" s="116">
        <f t="shared" si="1"/>
        <v>0</v>
      </c>
      <c r="J43" s="26" t="s">
        <v>210</v>
      </c>
    </row>
    <row r="44" spans="1:10" s="115" customFormat="1">
      <c r="A44" s="112"/>
      <c r="B44" s="118" t="s">
        <v>83</v>
      </c>
      <c r="C44" s="116">
        <v>1</v>
      </c>
      <c r="D44" s="46" t="s">
        <v>27</v>
      </c>
      <c r="E44" s="113"/>
      <c r="F44" s="113"/>
      <c r="G44" s="116"/>
      <c r="H44" s="41">
        <f>C44*G44</f>
        <v>0</v>
      </c>
      <c r="I44" s="116">
        <f t="shared" si="1"/>
        <v>0</v>
      </c>
      <c r="J44" s="26" t="s">
        <v>210</v>
      </c>
    </row>
    <row r="45" spans="1:10" s="115" customFormat="1">
      <c r="A45" s="112"/>
      <c r="B45" s="118" t="s">
        <v>84</v>
      </c>
      <c r="C45" s="116">
        <v>1</v>
      </c>
      <c r="D45" s="46" t="s">
        <v>27</v>
      </c>
      <c r="E45" s="113"/>
      <c r="F45" s="113"/>
      <c r="G45" s="116"/>
      <c r="H45" s="41">
        <f t="shared" si="2"/>
        <v>0</v>
      </c>
      <c r="I45" s="116">
        <f t="shared" si="1"/>
        <v>0</v>
      </c>
      <c r="J45" s="26" t="s">
        <v>210</v>
      </c>
    </row>
    <row r="46" spans="1:10" s="115" customFormat="1">
      <c r="A46" s="112"/>
      <c r="B46" s="118" t="s">
        <v>85</v>
      </c>
      <c r="C46" s="116">
        <v>1</v>
      </c>
      <c r="D46" s="46" t="s">
        <v>27</v>
      </c>
      <c r="E46" s="113"/>
      <c r="F46" s="113"/>
      <c r="G46" s="116"/>
      <c r="H46" s="41">
        <f t="shared" si="2"/>
        <v>0</v>
      </c>
      <c r="I46" s="116">
        <f>F46+H46</f>
        <v>0</v>
      </c>
      <c r="J46" s="26" t="s">
        <v>210</v>
      </c>
    </row>
    <row r="47" spans="1:10" s="115" customFormat="1">
      <c r="A47" s="112"/>
      <c r="B47" s="118" t="s">
        <v>86</v>
      </c>
      <c r="C47" s="116">
        <v>4</v>
      </c>
      <c r="D47" s="46" t="s">
        <v>26</v>
      </c>
      <c r="E47" s="113"/>
      <c r="F47" s="113"/>
      <c r="G47" s="116"/>
      <c r="H47" s="41">
        <f t="shared" si="2"/>
        <v>0</v>
      </c>
      <c r="I47" s="116">
        <f t="shared" si="1"/>
        <v>0</v>
      </c>
      <c r="J47" s="26" t="s">
        <v>210</v>
      </c>
    </row>
    <row r="48" spans="1:10" s="115" customFormat="1">
      <c r="A48" s="112"/>
      <c r="B48" s="118" t="s">
        <v>87</v>
      </c>
      <c r="C48" s="116">
        <v>12</v>
      </c>
      <c r="D48" s="46" t="s">
        <v>26</v>
      </c>
      <c r="E48" s="113"/>
      <c r="F48" s="113"/>
      <c r="G48" s="116"/>
      <c r="H48" s="41">
        <f t="shared" si="2"/>
        <v>0</v>
      </c>
      <c r="I48" s="130">
        <f t="shared" si="1"/>
        <v>0</v>
      </c>
      <c r="J48" s="174" t="s">
        <v>210</v>
      </c>
    </row>
    <row r="49" spans="1:10" s="115" customFormat="1">
      <c r="A49" s="120"/>
      <c r="B49" s="121"/>
      <c r="C49" s="137"/>
      <c r="D49" s="74"/>
      <c r="E49" s="122"/>
      <c r="F49" s="122"/>
      <c r="G49" s="137"/>
      <c r="H49" s="84"/>
      <c r="I49" s="147"/>
      <c r="J49" s="194"/>
    </row>
    <row r="50" spans="1:10" s="115" customFormat="1">
      <c r="A50" s="120"/>
      <c r="B50" s="121"/>
      <c r="C50" s="137"/>
      <c r="D50" s="74"/>
      <c r="E50" s="122"/>
      <c r="F50" s="122"/>
      <c r="G50" s="137"/>
      <c r="H50" s="84"/>
      <c r="I50" s="147"/>
      <c r="J50" s="194"/>
    </row>
    <row r="51" spans="1:10" s="115" customFormat="1">
      <c r="A51" s="120"/>
      <c r="B51" s="121"/>
      <c r="C51" s="122"/>
      <c r="D51" s="123"/>
      <c r="E51" s="122"/>
      <c r="F51" s="122"/>
      <c r="G51" s="122"/>
      <c r="H51" s="122"/>
      <c r="I51" s="122"/>
      <c r="J51" s="124"/>
    </row>
    <row r="52" spans="1:10" s="115" customFormat="1">
      <c r="A52" s="128"/>
      <c r="B52" s="76" t="s">
        <v>89</v>
      </c>
      <c r="C52" s="129"/>
      <c r="D52" s="78"/>
      <c r="E52" s="129"/>
      <c r="F52" s="129"/>
      <c r="G52" s="129"/>
      <c r="H52" s="129">
        <f>SUM(H31:H51)</f>
        <v>0</v>
      </c>
      <c r="I52" s="129">
        <f>SUM(I31:I51)</f>
        <v>0</v>
      </c>
      <c r="J52" s="82"/>
    </row>
    <row r="53" spans="1:10" s="115" customFormat="1">
      <c r="A53" s="125">
        <v>2</v>
      </c>
      <c r="B53" s="126" t="s">
        <v>61</v>
      </c>
      <c r="C53" s="127"/>
      <c r="D53" s="49"/>
      <c r="E53" s="127"/>
      <c r="F53" s="127"/>
      <c r="G53" s="127"/>
      <c r="H53" s="127"/>
      <c r="I53" s="127"/>
      <c r="J53" s="50"/>
    </row>
    <row r="54" spans="1:10" s="115" customFormat="1">
      <c r="A54" s="112"/>
      <c r="B54" s="118" t="s">
        <v>90</v>
      </c>
      <c r="C54" s="116">
        <v>110</v>
      </c>
      <c r="D54" s="46" t="s">
        <v>26</v>
      </c>
      <c r="E54" s="113"/>
      <c r="F54" s="116">
        <f>C54*E54</f>
        <v>0</v>
      </c>
      <c r="G54" s="116"/>
      <c r="H54" s="116">
        <f>C54*G54</f>
        <v>0</v>
      </c>
      <c r="I54" s="130">
        <f>F54+H54</f>
        <v>0</v>
      </c>
      <c r="J54" s="114"/>
    </row>
    <row r="55" spans="1:10" s="115" customFormat="1">
      <c r="A55" s="112"/>
      <c r="B55" s="118" t="s">
        <v>91</v>
      </c>
      <c r="C55" s="116"/>
      <c r="D55" s="46"/>
      <c r="E55" s="113"/>
      <c r="F55" s="116"/>
      <c r="G55" s="116"/>
      <c r="H55" s="116"/>
      <c r="I55" s="130"/>
      <c r="J55" s="114"/>
    </row>
    <row r="56" spans="1:10" s="115" customFormat="1">
      <c r="A56" s="112"/>
      <c r="B56" s="118" t="s">
        <v>92</v>
      </c>
      <c r="C56" s="116">
        <v>4</v>
      </c>
      <c r="D56" s="46" t="s">
        <v>26</v>
      </c>
      <c r="E56" s="113"/>
      <c r="F56" s="116">
        <f t="shared" ref="F56:F57" si="3">C56*E56</f>
        <v>0</v>
      </c>
      <c r="G56" s="116"/>
      <c r="H56" s="116">
        <f t="shared" ref="H56:H57" si="4">C56*G56</f>
        <v>0</v>
      </c>
      <c r="I56" s="130">
        <f t="shared" ref="I56:I57" si="5">F56+H56</f>
        <v>0</v>
      </c>
      <c r="J56" s="114"/>
    </row>
    <row r="57" spans="1:10" s="115" customFormat="1">
      <c r="A57" s="112"/>
      <c r="B57" s="118" t="s">
        <v>93</v>
      </c>
      <c r="C57" s="116">
        <v>63</v>
      </c>
      <c r="D57" s="46" t="s">
        <v>26</v>
      </c>
      <c r="E57" s="113"/>
      <c r="F57" s="116">
        <f t="shared" si="3"/>
        <v>0</v>
      </c>
      <c r="G57" s="116"/>
      <c r="H57" s="116">
        <f t="shared" si="4"/>
        <v>0</v>
      </c>
      <c r="I57" s="130">
        <f t="shared" si="5"/>
        <v>0</v>
      </c>
      <c r="J57" s="114"/>
    </row>
    <row r="58" spans="1:10" s="115" customFormat="1">
      <c r="A58" s="120"/>
      <c r="B58" s="121"/>
      <c r="C58" s="137"/>
      <c r="D58" s="74"/>
      <c r="E58" s="122"/>
      <c r="F58" s="137"/>
      <c r="G58" s="137"/>
      <c r="H58" s="137"/>
      <c r="I58" s="147"/>
      <c r="J58" s="124"/>
    </row>
    <row r="59" spans="1:10" s="115" customFormat="1">
      <c r="A59" s="120"/>
      <c r="B59" s="121"/>
      <c r="C59" s="137"/>
      <c r="D59" s="74"/>
      <c r="E59" s="122"/>
      <c r="F59" s="137"/>
      <c r="G59" s="137"/>
      <c r="H59" s="137"/>
      <c r="I59" s="147"/>
      <c r="J59" s="124"/>
    </row>
    <row r="60" spans="1:10" s="115" customFormat="1">
      <c r="A60" s="120"/>
      <c r="B60" s="121"/>
      <c r="C60" s="137"/>
      <c r="D60" s="74"/>
      <c r="E60" s="122"/>
      <c r="F60" s="137"/>
      <c r="G60" s="137"/>
      <c r="H60" s="137"/>
      <c r="I60" s="147"/>
      <c r="J60" s="124"/>
    </row>
    <row r="61" spans="1:10" s="115" customFormat="1">
      <c r="A61" s="120"/>
      <c r="B61" s="121"/>
      <c r="C61" s="137"/>
      <c r="D61" s="123"/>
      <c r="E61" s="122"/>
      <c r="F61" s="122"/>
      <c r="G61" s="122"/>
      <c r="H61" s="122"/>
      <c r="I61" s="122"/>
      <c r="J61" s="124"/>
    </row>
    <row r="62" spans="1:10" s="115" customFormat="1">
      <c r="A62" s="131"/>
      <c r="B62" s="76" t="s">
        <v>94</v>
      </c>
      <c r="C62" s="132"/>
      <c r="D62" s="133"/>
      <c r="E62" s="132"/>
      <c r="F62" s="129">
        <f>SUM(F54:F61)</f>
        <v>0</v>
      </c>
      <c r="G62" s="129"/>
      <c r="H62" s="129">
        <f>SUM(H54:H61)</f>
        <v>0</v>
      </c>
      <c r="I62" s="129">
        <f>SUM(F62:H62)</f>
        <v>0</v>
      </c>
      <c r="J62" s="134"/>
    </row>
    <row r="63" spans="1:10" s="115" customFormat="1">
      <c r="A63" s="125">
        <v>3</v>
      </c>
      <c r="B63" s="140" t="s">
        <v>62</v>
      </c>
      <c r="C63" s="130"/>
      <c r="D63" s="49"/>
      <c r="E63" s="127"/>
      <c r="F63" s="127"/>
      <c r="G63" s="127"/>
      <c r="H63" s="127"/>
      <c r="I63" s="127"/>
      <c r="J63" s="50"/>
    </row>
    <row r="64" spans="1:10" s="115" customFormat="1" ht="37.5">
      <c r="A64" s="112"/>
      <c r="B64" s="135" t="s">
        <v>98</v>
      </c>
      <c r="C64" s="116">
        <v>380</v>
      </c>
      <c r="D64" s="46" t="s">
        <v>102</v>
      </c>
      <c r="E64" s="116"/>
      <c r="F64" s="116">
        <f t="shared" ref="F64:F69" si="6">C64*E64</f>
        <v>0</v>
      </c>
      <c r="G64" s="116"/>
      <c r="H64" s="116">
        <f t="shared" ref="H64:H70" si="7">C64*G64</f>
        <v>0</v>
      </c>
      <c r="I64" s="130">
        <f t="shared" ref="I64:I70" si="8">F64+H64</f>
        <v>0</v>
      </c>
      <c r="J64" s="114"/>
    </row>
    <row r="65" spans="1:10" s="115" customFormat="1">
      <c r="A65" s="112"/>
      <c r="B65" s="135" t="s">
        <v>97</v>
      </c>
      <c r="C65" s="116">
        <v>5.35</v>
      </c>
      <c r="D65" s="46" t="s">
        <v>102</v>
      </c>
      <c r="E65" s="116"/>
      <c r="F65" s="116">
        <f t="shared" si="6"/>
        <v>0</v>
      </c>
      <c r="G65" s="116"/>
      <c r="H65" s="116">
        <f t="shared" si="7"/>
        <v>0</v>
      </c>
      <c r="I65" s="130">
        <f t="shared" si="8"/>
        <v>0</v>
      </c>
      <c r="J65" s="114"/>
    </row>
    <row r="66" spans="1:10" s="115" customFormat="1">
      <c r="A66" s="112"/>
      <c r="B66" s="135" t="s">
        <v>95</v>
      </c>
      <c r="C66" s="116">
        <v>2.95</v>
      </c>
      <c r="D66" s="46" t="s">
        <v>102</v>
      </c>
      <c r="E66" s="116"/>
      <c r="F66" s="116">
        <f t="shared" si="6"/>
        <v>0</v>
      </c>
      <c r="G66" s="116"/>
      <c r="H66" s="116">
        <f t="shared" si="7"/>
        <v>0</v>
      </c>
      <c r="I66" s="130">
        <f t="shared" si="8"/>
        <v>0</v>
      </c>
      <c r="J66" s="114"/>
    </row>
    <row r="67" spans="1:10" s="115" customFormat="1">
      <c r="A67" s="112"/>
      <c r="B67" s="135" t="s">
        <v>96</v>
      </c>
      <c r="C67" s="116">
        <v>0.95</v>
      </c>
      <c r="D67" s="46" t="s">
        <v>102</v>
      </c>
      <c r="E67" s="116"/>
      <c r="F67" s="116">
        <f t="shared" si="6"/>
        <v>0</v>
      </c>
      <c r="G67" s="116"/>
      <c r="H67" s="116">
        <f t="shared" si="7"/>
        <v>0</v>
      </c>
      <c r="I67" s="130">
        <f t="shared" si="8"/>
        <v>0</v>
      </c>
      <c r="J67" s="114"/>
    </row>
    <row r="68" spans="1:10" s="115" customFormat="1">
      <c r="A68" s="112"/>
      <c r="B68" s="135" t="s">
        <v>99</v>
      </c>
      <c r="C68" s="116">
        <v>1.75</v>
      </c>
      <c r="D68" s="46" t="s">
        <v>102</v>
      </c>
      <c r="E68" s="116"/>
      <c r="F68" s="116">
        <f t="shared" si="6"/>
        <v>0</v>
      </c>
      <c r="G68" s="116"/>
      <c r="H68" s="116">
        <f t="shared" si="7"/>
        <v>0</v>
      </c>
      <c r="I68" s="130">
        <f t="shared" si="8"/>
        <v>0</v>
      </c>
      <c r="J68" s="114"/>
    </row>
    <row r="69" spans="1:10" s="115" customFormat="1">
      <c r="A69" s="112"/>
      <c r="B69" s="135" t="s">
        <v>100</v>
      </c>
      <c r="C69" s="116">
        <v>65</v>
      </c>
      <c r="D69" s="46" t="s">
        <v>102</v>
      </c>
      <c r="E69" s="116"/>
      <c r="F69" s="116">
        <f t="shared" si="6"/>
        <v>0</v>
      </c>
      <c r="G69" s="116"/>
      <c r="H69" s="116">
        <f t="shared" si="7"/>
        <v>0</v>
      </c>
      <c r="I69" s="130">
        <f t="shared" si="8"/>
        <v>0</v>
      </c>
      <c r="J69" s="175" t="s">
        <v>127</v>
      </c>
    </row>
    <row r="70" spans="1:10" s="115" customFormat="1">
      <c r="A70" s="112"/>
      <c r="B70" s="135" t="s">
        <v>101</v>
      </c>
      <c r="C70" s="116">
        <v>16.8</v>
      </c>
      <c r="D70" s="46" t="s">
        <v>102</v>
      </c>
      <c r="E70" s="116"/>
      <c r="F70" s="116">
        <f>C70*E70</f>
        <v>0</v>
      </c>
      <c r="G70" s="116"/>
      <c r="H70" s="116">
        <f t="shared" si="7"/>
        <v>0</v>
      </c>
      <c r="I70" s="130">
        <f t="shared" si="8"/>
        <v>0</v>
      </c>
      <c r="J70" s="114"/>
    </row>
    <row r="71" spans="1:10" s="115" customFormat="1">
      <c r="A71" s="120"/>
      <c r="B71" s="138"/>
      <c r="C71" s="137"/>
      <c r="D71" s="74"/>
      <c r="E71" s="137"/>
      <c r="F71" s="137"/>
      <c r="G71" s="137"/>
      <c r="H71" s="137"/>
      <c r="I71" s="147"/>
      <c r="J71" s="124"/>
    </row>
    <row r="72" spans="1:10" s="115" customFormat="1">
      <c r="A72" s="120"/>
      <c r="B72" s="138"/>
      <c r="C72" s="137"/>
      <c r="D72" s="74"/>
      <c r="E72" s="137"/>
      <c r="F72" s="137"/>
      <c r="G72" s="137"/>
      <c r="H72" s="137"/>
      <c r="I72" s="147"/>
      <c r="J72" s="124"/>
    </row>
    <row r="73" spans="1:10" s="115" customFormat="1">
      <c r="A73" s="120"/>
      <c r="B73" s="138"/>
      <c r="C73" s="137"/>
      <c r="D73" s="123"/>
      <c r="E73" s="122"/>
      <c r="F73" s="122"/>
      <c r="G73" s="122"/>
      <c r="H73" s="122"/>
      <c r="I73" s="122"/>
      <c r="J73" s="124"/>
    </row>
    <row r="74" spans="1:10" s="115" customFormat="1">
      <c r="A74" s="128"/>
      <c r="B74" s="76" t="s">
        <v>103</v>
      </c>
      <c r="C74" s="129"/>
      <c r="D74" s="78"/>
      <c r="E74" s="129"/>
      <c r="F74" s="129">
        <f>SUM(F64:F73)</f>
        <v>0</v>
      </c>
      <c r="G74" s="129"/>
      <c r="H74" s="129">
        <f>SUM(H64:H73)</f>
        <v>0</v>
      </c>
      <c r="I74" s="129">
        <f>SUM(I64:I73)</f>
        <v>0</v>
      </c>
      <c r="J74" s="82"/>
    </row>
    <row r="75" spans="1:10" s="115" customFormat="1">
      <c r="A75" s="125">
        <v>4</v>
      </c>
      <c r="B75" s="139" t="s">
        <v>63</v>
      </c>
      <c r="C75" s="130"/>
      <c r="D75" s="49"/>
      <c r="E75" s="127"/>
      <c r="F75" s="127"/>
      <c r="G75" s="127"/>
      <c r="H75" s="127"/>
      <c r="I75" s="127"/>
      <c r="J75" s="50"/>
    </row>
    <row r="76" spans="1:10" s="115" customFormat="1">
      <c r="A76" s="112"/>
      <c r="B76" s="135" t="s">
        <v>104</v>
      </c>
      <c r="C76" s="116">
        <v>110</v>
      </c>
      <c r="D76" s="46" t="s">
        <v>26</v>
      </c>
      <c r="E76" s="116"/>
      <c r="F76" s="116">
        <f t="shared" ref="F76:F77" si="9">C76*E76</f>
        <v>0</v>
      </c>
      <c r="G76" s="116"/>
      <c r="H76" s="116">
        <f t="shared" ref="H76:H77" si="10">C76*G76</f>
        <v>0</v>
      </c>
      <c r="I76" s="130">
        <f t="shared" ref="I76:I77" si="11">F76+H76</f>
        <v>0</v>
      </c>
      <c r="J76" s="114"/>
    </row>
    <row r="77" spans="1:10" s="115" customFormat="1">
      <c r="A77" s="112"/>
      <c r="B77" s="135" t="s">
        <v>105</v>
      </c>
      <c r="C77" s="116">
        <v>15.75</v>
      </c>
      <c r="D77" s="46" t="s">
        <v>26</v>
      </c>
      <c r="E77" s="116"/>
      <c r="F77" s="116">
        <f t="shared" si="9"/>
        <v>0</v>
      </c>
      <c r="G77" s="116"/>
      <c r="H77" s="116">
        <f t="shared" si="10"/>
        <v>0</v>
      </c>
      <c r="I77" s="130">
        <f t="shared" si="11"/>
        <v>0</v>
      </c>
      <c r="J77" s="114"/>
    </row>
    <row r="78" spans="1:10" s="115" customFormat="1">
      <c r="A78" s="120"/>
      <c r="B78" s="138"/>
      <c r="C78" s="137"/>
      <c r="D78" s="123"/>
      <c r="E78" s="122"/>
      <c r="F78" s="122"/>
      <c r="G78" s="122"/>
      <c r="H78" s="122"/>
      <c r="I78" s="122"/>
      <c r="J78" s="124"/>
    </row>
    <row r="79" spans="1:10" s="115" customFormat="1">
      <c r="A79" s="160"/>
      <c r="B79" s="161"/>
      <c r="C79" s="147"/>
      <c r="D79" s="87"/>
      <c r="E79" s="237"/>
      <c r="F79" s="237"/>
      <c r="G79" s="237"/>
      <c r="H79" s="237"/>
      <c r="I79" s="237"/>
      <c r="J79" s="88"/>
    </row>
    <row r="80" spans="1:10" s="115" customFormat="1">
      <c r="A80" s="160"/>
      <c r="B80" s="161"/>
      <c r="C80" s="147"/>
      <c r="D80" s="87"/>
      <c r="E80" s="237"/>
      <c r="F80" s="237"/>
      <c r="G80" s="237"/>
      <c r="H80" s="237"/>
      <c r="I80" s="237"/>
      <c r="J80" s="88"/>
    </row>
    <row r="81" spans="1:10" s="115" customFormat="1">
      <c r="A81" s="128"/>
      <c r="B81" s="141" t="s">
        <v>106</v>
      </c>
      <c r="C81" s="132"/>
      <c r="D81" s="78"/>
      <c r="E81" s="129"/>
      <c r="F81" s="129">
        <f>SUM(F76:F78)</f>
        <v>0</v>
      </c>
      <c r="G81" s="129"/>
      <c r="H81" s="129">
        <f>SUM(H76:H78)</f>
        <v>0</v>
      </c>
      <c r="I81" s="129">
        <f>SUM(I76:I78)</f>
        <v>0</v>
      </c>
      <c r="J81" s="82"/>
    </row>
    <row r="82" spans="1:10" s="115" customFormat="1">
      <c r="A82" s="125">
        <v>5</v>
      </c>
      <c r="B82" s="144" t="s">
        <v>64</v>
      </c>
      <c r="C82" s="130"/>
      <c r="D82" s="49"/>
      <c r="E82" s="127"/>
      <c r="F82" s="127"/>
      <c r="G82" s="127"/>
      <c r="H82" s="127"/>
      <c r="I82" s="127"/>
      <c r="J82" s="50"/>
    </row>
    <row r="83" spans="1:10" s="115" customFormat="1">
      <c r="A83" s="112"/>
      <c r="B83" s="135" t="s">
        <v>107</v>
      </c>
      <c r="C83" s="116">
        <v>2180</v>
      </c>
      <c r="D83" s="46" t="s">
        <v>26</v>
      </c>
      <c r="E83" s="116"/>
      <c r="F83" s="116">
        <f t="shared" ref="F83:F86" si="12">C83*E83</f>
        <v>0</v>
      </c>
      <c r="G83" s="116"/>
      <c r="H83" s="116">
        <f t="shared" ref="H83:H86" si="13">C83*G83</f>
        <v>0</v>
      </c>
      <c r="I83" s="130">
        <f t="shared" ref="I83:I86" si="14">F83+H83</f>
        <v>0</v>
      </c>
      <c r="J83" s="114"/>
    </row>
    <row r="84" spans="1:10" s="115" customFormat="1">
      <c r="A84" s="112"/>
      <c r="B84" s="135" t="s">
        <v>108</v>
      </c>
      <c r="C84" s="116">
        <v>3735</v>
      </c>
      <c r="D84" s="46" t="s">
        <v>26</v>
      </c>
      <c r="E84" s="116"/>
      <c r="F84" s="116">
        <f t="shared" si="12"/>
        <v>0</v>
      </c>
      <c r="G84" s="116"/>
      <c r="H84" s="116">
        <f t="shared" si="13"/>
        <v>0</v>
      </c>
      <c r="I84" s="130">
        <f t="shared" si="14"/>
        <v>0</v>
      </c>
      <c r="J84" s="114"/>
    </row>
    <row r="85" spans="1:10" s="115" customFormat="1">
      <c r="A85" s="112"/>
      <c r="B85" s="135" t="s">
        <v>109</v>
      </c>
      <c r="C85" s="116">
        <v>2200</v>
      </c>
      <c r="D85" s="46" t="s">
        <v>26</v>
      </c>
      <c r="E85" s="116"/>
      <c r="F85" s="116">
        <f t="shared" si="12"/>
        <v>0</v>
      </c>
      <c r="G85" s="116"/>
      <c r="H85" s="116">
        <f t="shared" si="13"/>
        <v>0</v>
      </c>
      <c r="I85" s="130">
        <f t="shared" si="14"/>
        <v>0</v>
      </c>
      <c r="J85" s="114"/>
    </row>
    <row r="86" spans="1:10" s="115" customFormat="1">
      <c r="A86" s="112"/>
      <c r="B86" s="135" t="s">
        <v>110</v>
      </c>
      <c r="C86" s="116">
        <v>490</v>
      </c>
      <c r="D86" s="46" t="s">
        <v>26</v>
      </c>
      <c r="E86" s="116"/>
      <c r="F86" s="116">
        <f t="shared" si="12"/>
        <v>0</v>
      </c>
      <c r="G86" s="116"/>
      <c r="H86" s="116">
        <f t="shared" si="13"/>
        <v>0</v>
      </c>
      <c r="I86" s="130">
        <f t="shared" si="14"/>
        <v>0</v>
      </c>
      <c r="J86" s="114"/>
    </row>
    <row r="87" spans="1:10" s="115" customFormat="1">
      <c r="A87" s="112"/>
      <c r="B87" s="135" t="s">
        <v>8</v>
      </c>
      <c r="C87" s="116"/>
      <c r="D87" s="46"/>
      <c r="E87" s="113"/>
      <c r="F87" s="116"/>
      <c r="G87" s="113"/>
      <c r="H87" s="116"/>
      <c r="I87" s="130"/>
      <c r="J87" s="114"/>
    </row>
    <row r="88" spans="1:10" s="115" customFormat="1">
      <c r="A88" s="112"/>
      <c r="B88" s="135" t="s">
        <v>111</v>
      </c>
      <c r="C88" s="116"/>
      <c r="D88" s="58"/>
      <c r="E88" s="113"/>
      <c r="F88" s="113"/>
      <c r="G88" s="113"/>
      <c r="H88" s="113"/>
      <c r="I88" s="113"/>
      <c r="J88" s="114"/>
    </row>
    <row r="89" spans="1:10" s="115" customFormat="1">
      <c r="A89" s="112"/>
      <c r="B89" s="135" t="s">
        <v>113</v>
      </c>
      <c r="C89" s="116"/>
      <c r="D89" s="58"/>
      <c r="E89" s="113"/>
      <c r="F89" s="113"/>
      <c r="G89" s="113"/>
      <c r="H89" s="113"/>
      <c r="I89" s="113"/>
      <c r="J89" s="114"/>
    </row>
    <row r="90" spans="1:10" s="115" customFormat="1">
      <c r="A90" s="112"/>
      <c r="B90" s="135" t="s">
        <v>114</v>
      </c>
      <c r="C90" s="116"/>
      <c r="D90" s="58"/>
      <c r="E90" s="113"/>
      <c r="F90" s="113"/>
      <c r="G90" s="113"/>
      <c r="H90" s="113"/>
      <c r="I90" s="113"/>
      <c r="J90" s="114"/>
    </row>
    <row r="91" spans="1:10" s="115" customFormat="1">
      <c r="A91" s="112"/>
      <c r="B91" s="135" t="s">
        <v>115</v>
      </c>
      <c r="C91" s="116"/>
      <c r="D91" s="58"/>
      <c r="E91" s="113"/>
      <c r="F91" s="113"/>
      <c r="G91" s="113"/>
      <c r="H91" s="113"/>
      <c r="I91" s="113"/>
      <c r="J91" s="114"/>
    </row>
    <row r="92" spans="1:10" s="115" customFormat="1">
      <c r="A92" s="112"/>
      <c r="B92" s="135" t="s">
        <v>112</v>
      </c>
      <c r="C92" s="116"/>
      <c r="D92" s="58"/>
      <c r="E92" s="113"/>
      <c r="F92" s="113"/>
      <c r="G92" s="113"/>
      <c r="H92" s="113"/>
      <c r="I92" s="113"/>
      <c r="J92" s="114"/>
    </row>
    <row r="93" spans="1:10" s="115" customFormat="1">
      <c r="A93" s="51"/>
      <c r="B93" s="135" t="s">
        <v>116</v>
      </c>
      <c r="C93" s="116"/>
      <c r="D93" s="46"/>
      <c r="E93" s="117"/>
      <c r="F93" s="116"/>
      <c r="G93" s="116"/>
      <c r="H93" s="116"/>
      <c r="I93" s="116"/>
      <c r="J93" s="53"/>
    </row>
    <row r="94" spans="1:10" s="115" customFormat="1">
      <c r="A94" s="51"/>
      <c r="B94" s="135" t="s">
        <v>117</v>
      </c>
      <c r="C94" s="116"/>
      <c r="D94" s="46"/>
      <c r="E94" s="116"/>
      <c r="F94" s="116"/>
      <c r="G94" s="116"/>
      <c r="H94" s="116"/>
      <c r="I94" s="116"/>
      <c r="J94" s="53"/>
    </row>
    <row r="95" spans="1:10" s="115" customFormat="1">
      <c r="A95" s="51"/>
      <c r="B95" s="135" t="s">
        <v>118</v>
      </c>
      <c r="C95" s="116"/>
      <c r="D95" s="46"/>
      <c r="E95" s="116"/>
      <c r="F95" s="116"/>
      <c r="G95" s="116"/>
      <c r="H95" s="116"/>
      <c r="I95" s="116"/>
      <c r="J95" s="53"/>
    </row>
    <row r="96" spans="1:10" s="115" customFormat="1">
      <c r="A96" s="81"/>
      <c r="B96" s="161"/>
      <c r="C96" s="147"/>
      <c r="D96" s="85"/>
      <c r="E96" s="147"/>
      <c r="F96" s="147"/>
      <c r="G96" s="147"/>
      <c r="H96" s="147"/>
      <c r="I96" s="147"/>
      <c r="J96" s="105"/>
    </row>
    <row r="97" spans="1:10" s="115" customFormat="1">
      <c r="A97" s="142"/>
      <c r="B97" s="141" t="s">
        <v>119</v>
      </c>
      <c r="C97" s="132"/>
      <c r="D97" s="133"/>
      <c r="E97" s="132"/>
      <c r="F97" s="129">
        <f>SUM(F83:F95)</f>
        <v>0</v>
      </c>
      <c r="G97" s="129"/>
      <c r="H97" s="129">
        <f>SUM(H83:H95)</f>
        <v>0</v>
      </c>
      <c r="I97" s="129">
        <f>SUM(I83:I95)</f>
        <v>0</v>
      </c>
      <c r="J97" s="143"/>
    </row>
    <row r="98" spans="1:10" s="115" customFormat="1">
      <c r="A98" s="40">
        <v>6</v>
      </c>
      <c r="B98" s="144" t="s">
        <v>65</v>
      </c>
      <c r="C98" s="130"/>
      <c r="D98" s="42"/>
      <c r="E98" s="130"/>
      <c r="F98" s="130"/>
      <c r="G98" s="130"/>
      <c r="H98" s="130"/>
      <c r="I98" s="130"/>
      <c r="J98" s="43"/>
    </row>
    <row r="99" spans="1:10" s="115" customFormat="1">
      <c r="A99" s="51"/>
      <c r="B99" s="135" t="s">
        <v>120</v>
      </c>
      <c r="C99" s="116">
        <v>106</v>
      </c>
      <c r="D99" s="46" t="s">
        <v>27</v>
      </c>
      <c r="E99" s="116"/>
      <c r="F99" s="116">
        <f t="shared" ref="F99:F104" si="15">C99*E99</f>
        <v>0</v>
      </c>
      <c r="G99" s="116"/>
      <c r="H99" s="116">
        <f t="shared" ref="H99:H104" si="16">C99*G99</f>
        <v>0</v>
      </c>
      <c r="I99" s="130">
        <f t="shared" ref="I99:I104" si="17">F99+H99</f>
        <v>0</v>
      </c>
      <c r="J99" s="145" t="s">
        <v>127</v>
      </c>
    </row>
    <row r="100" spans="1:10" s="115" customFormat="1">
      <c r="A100" s="51"/>
      <c r="B100" s="135" t="s">
        <v>121</v>
      </c>
      <c r="C100" s="116">
        <v>10</v>
      </c>
      <c r="D100" s="46" t="s">
        <v>27</v>
      </c>
      <c r="E100" s="116"/>
      <c r="F100" s="116">
        <f t="shared" si="15"/>
        <v>0</v>
      </c>
      <c r="G100" s="116"/>
      <c r="H100" s="116">
        <f t="shared" si="16"/>
        <v>0</v>
      </c>
      <c r="I100" s="130">
        <f t="shared" si="17"/>
        <v>0</v>
      </c>
      <c r="J100" s="145" t="s">
        <v>127</v>
      </c>
    </row>
    <row r="101" spans="1:10" s="115" customFormat="1">
      <c r="A101" s="51"/>
      <c r="B101" s="135" t="s">
        <v>122</v>
      </c>
      <c r="C101" s="116">
        <v>8</v>
      </c>
      <c r="D101" s="46" t="s">
        <v>27</v>
      </c>
      <c r="E101" s="116"/>
      <c r="F101" s="116">
        <f t="shared" si="15"/>
        <v>0</v>
      </c>
      <c r="G101" s="116"/>
      <c r="H101" s="116">
        <f t="shared" si="16"/>
        <v>0</v>
      </c>
      <c r="I101" s="130">
        <f t="shared" si="17"/>
        <v>0</v>
      </c>
      <c r="J101" s="145" t="s">
        <v>127</v>
      </c>
    </row>
    <row r="102" spans="1:10" s="24" customFormat="1">
      <c r="A102" s="51"/>
      <c r="B102" s="135" t="s">
        <v>123</v>
      </c>
      <c r="C102" s="116">
        <v>1</v>
      </c>
      <c r="D102" s="46" t="s">
        <v>27</v>
      </c>
      <c r="E102" s="116"/>
      <c r="F102" s="116">
        <f t="shared" si="15"/>
        <v>0</v>
      </c>
      <c r="G102" s="116"/>
      <c r="H102" s="116">
        <f t="shared" si="16"/>
        <v>0</v>
      </c>
      <c r="I102" s="130">
        <f t="shared" si="17"/>
        <v>0</v>
      </c>
      <c r="J102" s="145" t="s">
        <v>127</v>
      </c>
    </row>
    <row r="103" spans="1:10" s="115" customFormat="1">
      <c r="A103" s="112"/>
      <c r="B103" s="135" t="s">
        <v>124</v>
      </c>
      <c r="C103" s="116">
        <v>1</v>
      </c>
      <c r="D103" s="46" t="s">
        <v>27</v>
      </c>
      <c r="E103" s="116"/>
      <c r="F103" s="116">
        <f t="shared" si="15"/>
        <v>0</v>
      </c>
      <c r="G103" s="116"/>
      <c r="H103" s="116">
        <f t="shared" si="16"/>
        <v>0</v>
      </c>
      <c r="I103" s="130">
        <f t="shared" si="17"/>
        <v>0</v>
      </c>
      <c r="J103" s="145" t="s">
        <v>127</v>
      </c>
    </row>
    <row r="104" spans="1:10" s="115" customFormat="1">
      <c r="A104" s="51"/>
      <c r="B104" s="135" t="s">
        <v>125</v>
      </c>
      <c r="C104" s="116">
        <v>1</v>
      </c>
      <c r="D104" s="46" t="s">
        <v>27</v>
      </c>
      <c r="E104" s="116"/>
      <c r="F104" s="116">
        <f t="shared" si="15"/>
        <v>0</v>
      </c>
      <c r="G104" s="116"/>
      <c r="H104" s="116">
        <f t="shared" si="16"/>
        <v>0</v>
      </c>
      <c r="I104" s="130">
        <f t="shared" si="17"/>
        <v>0</v>
      </c>
      <c r="J104" s="145" t="s">
        <v>127</v>
      </c>
    </row>
    <row r="105" spans="1:10" s="115" customFormat="1">
      <c r="A105" s="81"/>
      <c r="B105" s="161"/>
      <c r="C105" s="147"/>
      <c r="D105" s="85"/>
      <c r="E105" s="147"/>
      <c r="F105" s="147"/>
      <c r="G105" s="147"/>
      <c r="H105" s="147"/>
      <c r="I105" s="147"/>
      <c r="J105" s="195"/>
    </row>
    <row r="106" spans="1:10" s="119" customFormat="1" ht="22.5" customHeight="1">
      <c r="A106" s="128"/>
      <c r="B106" s="141" t="s">
        <v>126</v>
      </c>
      <c r="C106" s="129"/>
      <c r="D106" s="78"/>
      <c r="E106" s="129"/>
      <c r="F106" s="129">
        <f>SUM(F99:F104)</f>
        <v>0</v>
      </c>
      <c r="G106" s="129"/>
      <c r="H106" s="129"/>
      <c r="I106" s="129">
        <f>SUM(I99:I104)</f>
        <v>0</v>
      </c>
      <c r="J106" s="80"/>
    </row>
    <row r="107" spans="1:10" s="119" customFormat="1">
      <c r="A107" s="125">
        <v>7</v>
      </c>
      <c r="B107" s="144" t="s">
        <v>66</v>
      </c>
      <c r="C107" s="130"/>
      <c r="D107" s="42"/>
      <c r="E107" s="130"/>
      <c r="F107" s="130"/>
      <c r="G107" s="130"/>
      <c r="H107" s="130"/>
      <c r="I107" s="130"/>
      <c r="J107" s="55"/>
    </row>
    <row r="108" spans="1:10" s="119" customFormat="1">
      <c r="A108" s="112"/>
      <c r="B108" s="135" t="s">
        <v>128</v>
      </c>
      <c r="C108" s="116"/>
      <c r="D108" s="46"/>
      <c r="E108" s="116"/>
      <c r="F108" s="116"/>
      <c r="G108" s="116"/>
      <c r="H108" s="116"/>
      <c r="I108" s="116"/>
      <c r="J108" s="59"/>
    </row>
    <row r="109" spans="1:10" s="119" customFormat="1">
      <c r="A109" s="112"/>
      <c r="B109" s="135" t="s">
        <v>129</v>
      </c>
      <c r="C109" s="116">
        <v>28</v>
      </c>
      <c r="D109" s="46" t="s">
        <v>27</v>
      </c>
      <c r="E109" s="116"/>
      <c r="F109" s="116">
        <f t="shared" ref="F109:F153" si="18">C109*E109</f>
        <v>0</v>
      </c>
      <c r="G109" s="116"/>
      <c r="H109" s="116">
        <f>C109*G109</f>
        <v>0</v>
      </c>
      <c r="I109" s="130">
        <f t="shared" ref="I109:I119" si="19">F109+H109</f>
        <v>0</v>
      </c>
      <c r="J109" s="59"/>
    </row>
    <row r="110" spans="1:10" s="119" customFormat="1">
      <c r="A110" s="112"/>
      <c r="B110" s="135" t="s">
        <v>130</v>
      </c>
      <c r="C110" s="116">
        <v>16</v>
      </c>
      <c r="D110" s="46" t="s">
        <v>27</v>
      </c>
      <c r="E110" s="116"/>
      <c r="F110" s="116">
        <f t="shared" si="18"/>
        <v>0</v>
      </c>
      <c r="G110" s="116"/>
      <c r="H110" s="116">
        <f t="shared" ref="H110:H119" si="20">C110*G110</f>
        <v>0</v>
      </c>
      <c r="I110" s="130">
        <f t="shared" si="19"/>
        <v>0</v>
      </c>
      <c r="J110" s="59"/>
    </row>
    <row r="111" spans="1:10" s="119" customFormat="1">
      <c r="A111" s="112"/>
      <c r="B111" s="135" t="s">
        <v>131</v>
      </c>
      <c r="C111" s="116">
        <v>28</v>
      </c>
      <c r="D111" s="46" t="s">
        <v>27</v>
      </c>
      <c r="E111" s="116"/>
      <c r="F111" s="116">
        <f t="shared" si="18"/>
        <v>0</v>
      </c>
      <c r="G111" s="116"/>
      <c r="H111" s="116">
        <f t="shared" si="20"/>
        <v>0</v>
      </c>
      <c r="I111" s="130">
        <f t="shared" si="19"/>
        <v>0</v>
      </c>
      <c r="J111" s="59"/>
    </row>
    <row r="112" spans="1:10" s="119" customFormat="1">
      <c r="A112" s="112"/>
      <c r="B112" s="135" t="s">
        <v>132</v>
      </c>
      <c r="C112" s="116">
        <v>24</v>
      </c>
      <c r="D112" s="46" t="s">
        <v>27</v>
      </c>
      <c r="E112" s="116"/>
      <c r="F112" s="116">
        <f t="shared" si="18"/>
        <v>0</v>
      </c>
      <c r="G112" s="116"/>
      <c r="H112" s="116">
        <f t="shared" si="20"/>
        <v>0</v>
      </c>
      <c r="I112" s="130">
        <f t="shared" si="19"/>
        <v>0</v>
      </c>
      <c r="J112" s="59"/>
    </row>
    <row r="113" spans="1:10" s="119" customFormat="1">
      <c r="A113" s="112"/>
      <c r="B113" s="135" t="s">
        <v>133</v>
      </c>
      <c r="C113" s="116">
        <v>20</v>
      </c>
      <c r="D113" s="46" t="s">
        <v>27</v>
      </c>
      <c r="E113" s="116"/>
      <c r="F113" s="116">
        <f t="shared" si="18"/>
        <v>0</v>
      </c>
      <c r="G113" s="116"/>
      <c r="H113" s="116">
        <f t="shared" si="20"/>
        <v>0</v>
      </c>
      <c r="I113" s="130">
        <f t="shared" si="19"/>
        <v>0</v>
      </c>
      <c r="J113" s="59"/>
    </row>
    <row r="114" spans="1:10" s="119" customFormat="1">
      <c r="A114" s="112"/>
      <c r="B114" s="135" t="s">
        <v>134</v>
      </c>
      <c r="C114" s="116">
        <v>4</v>
      </c>
      <c r="D114" s="46" t="s">
        <v>27</v>
      </c>
      <c r="E114" s="116"/>
      <c r="F114" s="116">
        <f t="shared" si="18"/>
        <v>0</v>
      </c>
      <c r="G114" s="116"/>
      <c r="H114" s="116">
        <f t="shared" si="20"/>
        <v>0</v>
      </c>
      <c r="I114" s="130">
        <f t="shared" si="19"/>
        <v>0</v>
      </c>
      <c r="J114" s="146" t="s">
        <v>127</v>
      </c>
    </row>
    <row r="115" spans="1:10" s="119" customFormat="1">
      <c r="A115" s="112"/>
      <c r="B115" s="135" t="s">
        <v>135</v>
      </c>
      <c r="C115" s="116">
        <v>4</v>
      </c>
      <c r="D115" s="46" t="s">
        <v>27</v>
      </c>
      <c r="E115" s="116"/>
      <c r="F115" s="116">
        <f t="shared" si="18"/>
        <v>0</v>
      </c>
      <c r="G115" s="116"/>
      <c r="H115" s="116">
        <f t="shared" si="20"/>
        <v>0</v>
      </c>
      <c r="I115" s="130">
        <f t="shared" si="19"/>
        <v>0</v>
      </c>
      <c r="J115" s="146" t="s">
        <v>127</v>
      </c>
    </row>
    <row r="116" spans="1:10" s="119" customFormat="1">
      <c r="A116" s="112"/>
      <c r="B116" s="135" t="s">
        <v>136</v>
      </c>
      <c r="C116" s="116">
        <v>8</v>
      </c>
      <c r="D116" s="46" t="s">
        <v>27</v>
      </c>
      <c r="E116" s="116"/>
      <c r="F116" s="116">
        <f t="shared" si="18"/>
        <v>0</v>
      </c>
      <c r="G116" s="116"/>
      <c r="H116" s="116">
        <f t="shared" si="20"/>
        <v>0</v>
      </c>
      <c r="I116" s="130">
        <f t="shared" si="19"/>
        <v>0</v>
      </c>
      <c r="J116" s="146"/>
    </row>
    <row r="117" spans="1:10" s="119" customFormat="1" ht="37.5">
      <c r="A117" s="112"/>
      <c r="B117" s="135" t="s">
        <v>137</v>
      </c>
      <c r="C117" s="116">
        <v>4</v>
      </c>
      <c r="D117" s="46" t="s">
        <v>27</v>
      </c>
      <c r="E117" s="116"/>
      <c r="F117" s="116">
        <f t="shared" si="18"/>
        <v>0</v>
      </c>
      <c r="G117" s="113"/>
      <c r="H117" s="116">
        <f t="shared" si="20"/>
        <v>0</v>
      </c>
      <c r="I117" s="130">
        <f t="shared" si="19"/>
        <v>0</v>
      </c>
      <c r="J117" s="146" t="s">
        <v>127</v>
      </c>
    </row>
    <row r="118" spans="1:10" s="119" customFormat="1" ht="37.5">
      <c r="A118" s="51"/>
      <c r="B118" s="135" t="s">
        <v>138</v>
      </c>
      <c r="C118" s="116">
        <v>4</v>
      </c>
      <c r="D118" s="46" t="s">
        <v>27</v>
      </c>
      <c r="E118" s="116"/>
      <c r="F118" s="116">
        <f t="shared" si="18"/>
        <v>0</v>
      </c>
      <c r="G118" s="113"/>
      <c r="H118" s="116">
        <f t="shared" si="20"/>
        <v>0</v>
      </c>
      <c r="I118" s="130">
        <f t="shared" si="19"/>
        <v>0</v>
      </c>
      <c r="J118" s="146" t="s">
        <v>127</v>
      </c>
    </row>
    <row r="119" spans="1:10" s="119" customFormat="1">
      <c r="A119" s="51"/>
      <c r="B119" s="135" t="s">
        <v>139</v>
      </c>
      <c r="C119" s="116">
        <v>28</v>
      </c>
      <c r="D119" s="46" t="s">
        <v>27</v>
      </c>
      <c r="E119" s="116"/>
      <c r="F119" s="116">
        <f t="shared" ref="F119" si="21">C119*E119</f>
        <v>0</v>
      </c>
      <c r="G119" s="116"/>
      <c r="H119" s="116">
        <f t="shared" si="20"/>
        <v>0</v>
      </c>
      <c r="I119" s="130">
        <f t="shared" si="19"/>
        <v>0</v>
      </c>
      <c r="J119" s="146" t="s">
        <v>127</v>
      </c>
    </row>
    <row r="120" spans="1:10" s="119" customFormat="1">
      <c r="A120" s="51"/>
      <c r="B120" s="135" t="s">
        <v>140</v>
      </c>
      <c r="C120" s="116">
        <v>1</v>
      </c>
      <c r="D120" s="46" t="s">
        <v>141</v>
      </c>
      <c r="E120" s="116"/>
      <c r="F120" s="116">
        <f t="shared" ref="F120:F126" si="22">C120*E120</f>
        <v>0</v>
      </c>
      <c r="G120" s="116"/>
      <c r="H120" s="116">
        <f t="shared" ref="H120:H126" si="23">C120*G120</f>
        <v>0</v>
      </c>
      <c r="I120" s="130">
        <f t="shared" ref="I120:I126" si="24">F120+H120</f>
        <v>0</v>
      </c>
      <c r="J120" s="146" t="s">
        <v>127</v>
      </c>
    </row>
    <row r="121" spans="1:10" s="119" customFormat="1">
      <c r="A121" s="51"/>
      <c r="B121" s="136" t="s">
        <v>143</v>
      </c>
      <c r="C121" s="116"/>
      <c r="D121" s="46"/>
      <c r="E121" s="116"/>
      <c r="F121" s="116"/>
      <c r="G121" s="116"/>
      <c r="H121" s="116"/>
      <c r="I121" s="130"/>
      <c r="J121" s="146"/>
    </row>
    <row r="122" spans="1:10" s="119" customFormat="1">
      <c r="A122" s="51"/>
      <c r="B122" s="135" t="s">
        <v>129</v>
      </c>
      <c r="C122" s="116">
        <v>1</v>
      </c>
      <c r="D122" s="46" t="s">
        <v>27</v>
      </c>
      <c r="E122" s="116"/>
      <c r="F122" s="116">
        <f t="shared" si="22"/>
        <v>0</v>
      </c>
      <c r="G122" s="116"/>
      <c r="H122" s="116">
        <f t="shared" si="23"/>
        <v>0</v>
      </c>
      <c r="I122" s="130">
        <f t="shared" si="24"/>
        <v>0</v>
      </c>
      <c r="J122" s="146"/>
    </row>
    <row r="123" spans="1:10" s="119" customFormat="1">
      <c r="A123" s="51"/>
      <c r="B123" s="135" t="s">
        <v>130</v>
      </c>
      <c r="C123" s="116">
        <v>1</v>
      </c>
      <c r="D123" s="46" t="s">
        <v>27</v>
      </c>
      <c r="E123" s="116"/>
      <c r="F123" s="116">
        <f t="shared" si="22"/>
        <v>0</v>
      </c>
      <c r="G123" s="116"/>
      <c r="H123" s="116">
        <f t="shared" si="23"/>
        <v>0</v>
      </c>
      <c r="I123" s="130">
        <f t="shared" si="24"/>
        <v>0</v>
      </c>
      <c r="J123" s="146"/>
    </row>
    <row r="124" spans="1:10" s="119" customFormat="1">
      <c r="A124" s="51"/>
      <c r="B124" s="135" t="s">
        <v>131</v>
      </c>
      <c r="C124" s="116">
        <v>1</v>
      </c>
      <c r="D124" s="46" t="s">
        <v>27</v>
      </c>
      <c r="E124" s="116"/>
      <c r="F124" s="116">
        <f t="shared" si="22"/>
        <v>0</v>
      </c>
      <c r="G124" s="116"/>
      <c r="H124" s="116">
        <f t="shared" si="23"/>
        <v>0</v>
      </c>
      <c r="I124" s="130">
        <f t="shared" si="24"/>
        <v>0</v>
      </c>
      <c r="J124" s="146"/>
    </row>
    <row r="125" spans="1:10" s="119" customFormat="1">
      <c r="A125" s="51"/>
      <c r="B125" s="135" t="s">
        <v>132</v>
      </c>
      <c r="C125" s="116">
        <v>1</v>
      </c>
      <c r="D125" s="46" t="s">
        <v>27</v>
      </c>
      <c r="E125" s="116"/>
      <c r="F125" s="116">
        <f t="shared" si="22"/>
        <v>0</v>
      </c>
      <c r="G125" s="116"/>
      <c r="H125" s="116">
        <f t="shared" si="23"/>
        <v>0</v>
      </c>
      <c r="I125" s="130">
        <f t="shared" si="24"/>
        <v>0</v>
      </c>
      <c r="J125" s="146"/>
    </row>
    <row r="126" spans="1:10" s="119" customFormat="1">
      <c r="A126" s="51"/>
      <c r="B126" s="135" t="s">
        <v>133</v>
      </c>
      <c r="C126" s="116">
        <v>1</v>
      </c>
      <c r="D126" s="46" t="s">
        <v>27</v>
      </c>
      <c r="E126" s="116"/>
      <c r="F126" s="116">
        <f t="shared" si="22"/>
        <v>0</v>
      </c>
      <c r="G126" s="116"/>
      <c r="H126" s="116">
        <f t="shared" si="23"/>
        <v>0</v>
      </c>
      <c r="I126" s="130">
        <f t="shared" si="24"/>
        <v>0</v>
      </c>
      <c r="J126" s="146"/>
    </row>
    <row r="127" spans="1:10" s="119" customFormat="1">
      <c r="A127" s="51"/>
      <c r="B127" s="136" t="s">
        <v>8</v>
      </c>
      <c r="C127" s="116"/>
      <c r="D127" s="46"/>
      <c r="E127" s="116"/>
      <c r="F127" s="116"/>
      <c r="G127" s="116"/>
      <c r="H127" s="116"/>
      <c r="I127" s="130"/>
      <c r="J127" s="146"/>
    </row>
    <row r="128" spans="1:10" s="119" customFormat="1">
      <c r="A128" s="51"/>
      <c r="B128" s="136" t="s">
        <v>144</v>
      </c>
      <c r="C128" s="116"/>
      <c r="D128" s="46"/>
      <c r="E128" s="116"/>
      <c r="F128" s="116"/>
      <c r="G128" s="116"/>
      <c r="H128" s="116"/>
      <c r="I128" s="130"/>
      <c r="J128" s="146"/>
    </row>
    <row r="129" spans="1:10" s="119" customFormat="1">
      <c r="A129" s="51"/>
      <c r="B129" s="136" t="s">
        <v>145</v>
      </c>
      <c r="C129" s="116"/>
      <c r="D129" s="46"/>
      <c r="E129" s="116"/>
      <c r="F129" s="116"/>
      <c r="G129" s="116"/>
      <c r="H129" s="116"/>
      <c r="I129" s="130"/>
      <c r="J129" s="146"/>
    </row>
    <row r="130" spans="1:10" s="119" customFormat="1">
      <c r="A130" s="51"/>
      <c r="B130" s="136" t="s">
        <v>146</v>
      </c>
      <c r="C130" s="116"/>
      <c r="D130" s="46"/>
      <c r="E130" s="116"/>
      <c r="F130" s="116"/>
      <c r="G130" s="116"/>
      <c r="H130" s="116"/>
      <c r="I130" s="130"/>
      <c r="J130" s="146"/>
    </row>
    <row r="131" spans="1:10" s="119" customFormat="1">
      <c r="A131" s="142"/>
      <c r="B131" s="141" t="s">
        <v>142</v>
      </c>
      <c r="C131" s="132"/>
      <c r="D131" s="133"/>
      <c r="E131" s="132"/>
      <c r="F131" s="129">
        <f>SUM(F109:F130)</f>
        <v>0</v>
      </c>
      <c r="G131" s="129"/>
      <c r="H131" s="129">
        <f>SUM(H109:H130)</f>
        <v>0</v>
      </c>
      <c r="I131" s="129">
        <f>SUM(I109:I130)</f>
        <v>0</v>
      </c>
      <c r="J131" s="150"/>
    </row>
    <row r="132" spans="1:10" s="119" customFormat="1">
      <c r="A132" s="40">
        <v>8</v>
      </c>
      <c r="B132" s="144" t="s">
        <v>67</v>
      </c>
      <c r="C132" s="130"/>
      <c r="D132" s="42"/>
      <c r="E132" s="130"/>
      <c r="F132" s="130"/>
      <c r="G132" s="130"/>
      <c r="H132" s="130"/>
      <c r="I132" s="130"/>
      <c r="J132" s="149"/>
    </row>
    <row r="133" spans="1:10" s="119" customFormat="1">
      <c r="A133" s="51"/>
      <c r="B133" s="135" t="s">
        <v>147</v>
      </c>
      <c r="C133" s="116">
        <v>48</v>
      </c>
      <c r="D133" s="46" t="s">
        <v>27</v>
      </c>
      <c r="E133" s="116"/>
      <c r="F133" s="116">
        <f t="shared" ref="F133:F148" si="25">C133*E133</f>
        <v>0</v>
      </c>
      <c r="G133" s="116"/>
      <c r="H133" s="116">
        <f t="shared" ref="H133:H148" si="26">C133*G133</f>
        <v>0</v>
      </c>
      <c r="I133" s="130">
        <f t="shared" ref="I133:I148" si="27">F133+H133</f>
        <v>0</v>
      </c>
      <c r="J133" s="146"/>
    </row>
    <row r="134" spans="1:10" s="119" customFormat="1">
      <c r="A134" s="51"/>
      <c r="B134" s="135" t="s">
        <v>148</v>
      </c>
      <c r="C134" s="116">
        <v>20</v>
      </c>
      <c r="D134" s="46" t="s">
        <v>27</v>
      </c>
      <c r="E134" s="116"/>
      <c r="F134" s="116">
        <f t="shared" si="25"/>
        <v>0</v>
      </c>
      <c r="G134" s="116"/>
      <c r="H134" s="116">
        <f t="shared" si="26"/>
        <v>0</v>
      </c>
      <c r="I134" s="130">
        <f t="shared" si="27"/>
        <v>0</v>
      </c>
      <c r="J134" s="146"/>
    </row>
    <row r="135" spans="1:10" s="119" customFormat="1">
      <c r="A135" s="51"/>
      <c r="B135" s="135" t="s">
        <v>149</v>
      </c>
      <c r="C135" s="116">
        <v>8</v>
      </c>
      <c r="D135" s="46" t="s">
        <v>27</v>
      </c>
      <c r="E135" s="116"/>
      <c r="F135" s="116">
        <f t="shared" si="25"/>
        <v>0</v>
      </c>
      <c r="G135" s="116"/>
      <c r="H135" s="116">
        <f t="shared" si="26"/>
        <v>0</v>
      </c>
      <c r="I135" s="130">
        <f t="shared" si="27"/>
        <v>0</v>
      </c>
      <c r="J135" s="146"/>
    </row>
    <row r="136" spans="1:10" s="119" customFormat="1">
      <c r="A136" s="51"/>
      <c r="B136" s="135" t="s">
        <v>150</v>
      </c>
      <c r="C136" s="116">
        <v>6</v>
      </c>
      <c r="D136" s="46" t="s">
        <v>27</v>
      </c>
      <c r="E136" s="116"/>
      <c r="F136" s="116">
        <f t="shared" ref="F136:F142" si="28">C136*E136</f>
        <v>0</v>
      </c>
      <c r="G136" s="116"/>
      <c r="H136" s="116">
        <f t="shared" ref="H136:H142" si="29">C136*G136</f>
        <v>0</v>
      </c>
      <c r="I136" s="130">
        <f t="shared" ref="I136:I142" si="30">F136+H136</f>
        <v>0</v>
      </c>
      <c r="J136" s="146"/>
    </row>
    <row r="137" spans="1:10" s="119" customFormat="1">
      <c r="A137" s="51"/>
      <c r="B137" s="135" t="s">
        <v>151</v>
      </c>
      <c r="C137" s="116">
        <v>2</v>
      </c>
      <c r="D137" s="46" t="s">
        <v>27</v>
      </c>
      <c r="E137" s="116"/>
      <c r="F137" s="116">
        <f t="shared" si="28"/>
        <v>0</v>
      </c>
      <c r="G137" s="116"/>
      <c r="H137" s="116">
        <f t="shared" si="29"/>
        <v>0</v>
      </c>
      <c r="I137" s="130">
        <f t="shared" si="30"/>
        <v>0</v>
      </c>
      <c r="J137" s="146"/>
    </row>
    <row r="138" spans="1:10" s="119" customFormat="1">
      <c r="A138" s="51"/>
      <c r="B138" s="135" t="s">
        <v>152</v>
      </c>
      <c r="C138" s="116">
        <v>1</v>
      </c>
      <c r="D138" s="46" t="s">
        <v>27</v>
      </c>
      <c r="E138" s="116"/>
      <c r="F138" s="116">
        <f t="shared" si="28"/>
        <v>0</v>
      </c>
      <c r="G138" s="116"/>
      <c r="H138" s="116">
        <f t="shared" si="29"/>
        <v>0</v>
      </c>
      <c r="I138" s="130">
        <f t="shared" si="30"/>
        <v>0</v>
      </c>
      <c r="J138" s="146"/>
    </row>
    <row r="139" spans="1:10" s="119" customFormat="1">
      <c r="A139" s="142"/>
      <c r="B139" s="141" t="s">
        <v>153</v>
      </c>
      <c r="C139" s="132"/>
      <c r="D139" s="133"/>
      <c r="E139" s="132"/>
      <c r="F139" s="129">
        <f>SUM(F133:F138)</f>
        <v>0</v>
      </c>
      <c r="G139" s="129"/>
      <c r="H139" s="129">
        <f>SUM(H133:H138)</f>
        <v>0</v>
      </c>
      <c r="I139" s="129">
        <f t="shared" si="30"/>
        <v>0</v>
      </c>
      <c r="J139" s="150"/>
    </row>
    <row r="140" spans="1:10" s="119" customFormat="1">
      <c r="A140" s="40">
        <v>9</v>
      </c>
      <c r="B140" s="144" t="s">
        <v>68</v>
      </c>
      <c r="C140" s="130"/>
      <c r="D140" s="42"/>
      <c r="E140" s="130"/>
      <c r="F140" s="130"/>
      <c r="G140" s="130"/>
      <c r="H140" s="130"/>
      <c r="I140" s="130"/>
      <c r="J140" s="149"/>
    </row>
    <row r="141" spans="1:10" s="119" customFormat="1">
      <c r="A141" s="51"/>
      <c r="B141" s="135" t="s">
        <v>154</v>
      </c>
      <c r="C141" s="116">
        <v>1</v>
      </c>
      <c r="D141" s="46" t="s">
        <v>27</v>
      </c>
      <c r="E141" s="116"/>
      <c r="F141" s="116">
        <f t="shared" si="28"/>
        <v>0</v>
      </c>
      <c r="G141" s="116"/>
      <c r="H141" s="116">
        <f t="shared" si="29"/>
        <v>0</v>
      </c>
      <c r="I141" s="130">
        <f t="shared" si="30"/>
        <v>0</v>
      </c>
      <c r="J141" s="146" t="s">
        <v>127</v>
      </c>
    </row>
    <row r="142" spans="1:10" s="119" customFormat="1" ht="28.5" customHeight="1">
      <c r="A142" s="51"/>
      <c r="B142" s="135" t="s">
        <v>155</v>
      </c>
      <c r="C142" s="116">
        <v>1</v>
      </c>
      <c r="D142" s="46" t="s">
        <v>27</v>
      </c>
      <c r="E142" s="116"/>
      <c r="F142" s="116">
        <f t="shared" si="28"/>
        <v>0</v>
      </c>
      <c r="G142" s="116"/>
      <c r="H142" s="116">
        <f t="shared" si="29"/>
        <v>0</v>
      </c>
      <c r="I142" s="130">
        <f t="shared" si="30"/>
        <v>0</v>
      </c>
      <c r="J142" s="146" t="s">
        <v>127</v>
      </c>
    </row>
    <row r="143" spans="1:10" s="119" customFormat="1">
      <c r="A143" s="51"/>
      <c r="B143" s="135" t="s">
        <v>156</v>
      </c>
      <c r="C143" s="116">
        <v>1</v>
      </c>
      <c r="D143" s="46" t="s">
        <v>27</v>
      </c>
      <c r="E143" s="116"/>
      <c r="F143" s="116">
        <f t="shared" si="25"/>
        <v>0</v>
      </c>
      <c r="G143" s="116"/>
      <c r="H143" s="116">
        <f t="shared" si="26"/>
        <v>0</v>
      </c>
      <c r="I143" s="130">
        <f t="shared" si="27"/>
        <v>0</v>
      </c>
      <c r="J143" s="146" t="s">
        <v>127</v>
      </c>
    </row>
    <row r="144" spans="1:10" s="119" customFormat="1">
      <c r="A144" s="51"/>
      <c r="B144" s="135" t="s">
        <v>157</v>
      </c>
      <c r="C144" s="116">
        <v>1</v>
      </c>
      <c r="D144" s="46" t="s">
        <v>27</v>
      </c>
      <c r="E144" s="116"/>
      <c r="F144" s="116">
        <f t="shared" si="25"/>
        <v>0</v>
      </c>
      <c r="G144" s="116"/>
      <c r="H144" s="116">
        <f t="shared" si="26"/>
        <v>0</v>
      </c>
      <c r="I144" s="130">
        <f t="shared" si="27"/>
        <v>0</v>
      </c>
      <c r="J144" s="146" t="s">
        <v>127</v>
      </c>
    </row>
    <row r="145" spans="1:10" s="119" customFormat="1" ht="25.5" customHeight="1">
      <c r="A145" s="51"/>
      <c r="B145" s="135" t="s">
        <v>158</v>
      </c>
      <c r="C145" s="116">
        <v>1</v>
      </c>
      <c r="D145" s="46" t="s">
        <v>27</v>
      </c>
      <c r="E145" s="116"/>
      <c r="F145" s="116">
        <f t="shared" si="25"/>
        <v>0</v>
      </c>
      <c r="G145" s="116"/>
      <c r="H145" s="116">
        <f t="shared" si="26"/>
        <v>0</v>
      </c>
      <c r="I145" s="130">
        <f t="shared" si="27"/>
        <v>0</v>
      </c>
      <c r="J145" s="146" t="s">
        <v>127</v>
      </c>
    </row>
    <row r="146" spans="1:10" s="119" customFormat="1">
      <c r="A146" s="79"/>
      <c r="B146" s="138"/>
      <c r="C146" s="137"/>
      <c r="D146" s="74"/>
      <c r="E146" s="137"/>
      <c r="F146" s="137"/>
      <c r="G146" s="137"/>
      <c r="H146" s="137"/>
      <c r="I146" s="147"/>
      <c r="J146" s="148"/>
    </row>
    <row r="147" spans="1:10" s="119" customFormat="1">
      <c r="A147" s="153"/>
      <c r="B147" s="141" t="s">
        <v>159</v>
      </c>
      <c r="C147" s="129"/>
      <c r="D147" s="154"/>
      <c r="E147" s="129"/>
      <c r="F147" s="129">
        <f>SUM(F141:F146)</f>
        <v>0</v>
      </c>
      <c r="G147" s="129"/>
      <c r="H147" s="129"/>
      <c r="I147" s="129">
        <f>SUM(I141:I146)</f>
        <v>0</v>
      </c>
      <c r="J147" s="155"/>
    </row>
    <row r="148" spans="1:10" s="119" customFormat="1">
      <c r="A148" s="125">
        <v>10</v>
      </c>
      <c r="B148" s="144" t="s">
        <v>69</v>
      </c>
      <c r="C148" s="130"/>
      <c r="D148" s="42"/>
      <c r="E148" s="130"/>
      <c r="F148" s="130">
        <f t="shared" si="25"/>
        <v>0</v>
      </c>
      <c r="G148" s="130"/>
      <c r="H148" s="130">
        <f t="shared" si="26"/>
        <v>0</v>
      </c>
      <c r="I148" s="130">
        <f t="shared" si="27"/>
        <v>0</v>
      </c>
      <c r="J148" s="55"/>
    </row>
    <row r="149" spans="1:10" s="119" customFormat="1" ht="37.5">
      <c r="A149" s="157">
        <v>10.1</v>
      </c>
      <c r="B149" s="135" t="s">
        <v>160</v>
      </c>
      <c r="C149" s="116">
        <v>200</v>
      </c>
      <c r="D149" s="46" t="s">
        <v>26</v>
      </c>
      <c r="E149" s="116"/>
      <c r="F149" s="116">
        <f t="shared" si="18"/>
        <v>0</v>
      </c>
      <c r="G149" s="116"/>
      <c r="H149" s="116">
        <f t="shared" ref="H149:H175" si="31">C149*G149</f>
        <v>0</v>
      </c>
      <c r="I149" s="130">
        <f t="shared" ref="I149:I175" si="32">F149+H149</f>
        <v>0</v>
      </c>
      <c r="J149" s="146" t="s">
        <v>127</v>
      </c>
    </row>
    <row r="150" spans="1:10" s="119" customFormat="1">
      <c r="A150" s="157">
        <v>10.199999999999999</v>
      </c>
      <c r="B150" s="135" t="s">
        <v>161</v>
      </c>
      <c r="C150" s="116">
        <v>2</v>
      </c>
      <c r="D150" s="46" t="s">
        <v>27</v>
      </c>
      <c r="E150" s="116"/>
      <c r="F150" s="116">
        <f t="shared" si="18"/>
        <v>0</v>
      </c>
      <c r="G150" s="116"/>
      <c r="H150" s="116">
        <f t="shared" si="31"/>
        <v>0</v>
      </c>
      <c r="I150" s="130">
        <f t="shared" si="32"/>
        <v>0</v>
      </c>
      <c r="J150" s="146" t="s">
        <v>127</v>
      </c>
    </row>
    <row r="151" spans="1:10" s="119" customFormat="1">
      <c r="A151" s="157">
        <v>10.3</v>
      </c>
      <c r="B151" s="176" t="s">
        <v>169</v>
      </c>
      <c r="C151" s="117">
        <v>185</v>
      </c>
      <c r="D151" s="177" t="s">
        <v>26</v>
      </c>
      <c r="E151" s="117"/>
      <c r="F151" s="117">
        <f t="shared" si="18"/>
        <v>0</v>
      </c>
      <c r="G151" s="117"/>
      <c r="H151" s="117">
        <f t="shared" si="31"/>
        <v>0</v>
      </c>
      <c r="I151" s="178">
        <f t="shared" si="32"/>
        <v>0</v>
      </c>
      <c r="J151" s="146" t="s">
        <v>127</v>
      </c>
    </row>
    <row r="152" spans="1:10" s="119" customFormat="1" ht="37.5">
      <c r="A152" s="157">
        <v>10.4</v>
      </c>
      <c r="B152" s="176" t="s">
        <v>170</v>
      </c>
      <c r="C152" s="117">
        <v>115</v>
      </c>
      <c r="D152" s="177" t="s">
        <v>26</v>
      </c>
      <c r="E152" s="117"/>
      <c r="F152" s="117">
        <f t="shared" si="18"/>
        <v>0</v>
      </c>
      <c r="G152" s="117"/>
      <c r="H152" s="117">
        <f t="shared" si="31"/>
        <v>0</v>
      </c>
      <c r="I152" s="178">
        <f t="shared" si="32"/>
        <v>0</v>
      </c>
      <c r="J152" s="146" t="s">
        <v>127</v>
      </c>
    </row>
    <row r="153" spans="1:10" s="119" customFormat="1" ht="37.5">
      <c r="A153" s="157">
        <v>10.5</v>
      </c>
      <c r="B153" s="135" t="s">
        <v>172</v>
      </c>
      <c r="C153" s="116">
        <v>6.5</v>
      </c>
      <c r="D153" s="46" t="s">
        <v>26</v>
      </c>
      <c r="E153" s="116"/>
      <c r="F153" s="116">
        <f t="shared" si="18"/>
        <v>0</v>
      </c>
      <c r="G153" s="113"/>
      <c r="H153" s="116">
        <f t="shared" si="31"/>
        <v>0</v>
      </c>
      <c r="I153" s="130">
        <f t="shared" si="32"/>
        <v>0</v>
      </c>
      <c r="J153" s="146" t="s">
        <v>127</v>
      </c>
    </row>
    <row r="154" spans="1:10" s="119" customFormat="1">
      <c r="A154" s="157">
        <v>10.6</v>
      </c>
      <c r="B154" s="135" t="s">
        <v>162</v>
      </c>
      <c r="C154" s="116"/>
      <c r="D154" s="46"/>
      <c r="E154" s="113"/>
      <c r="F154" s="116"/>
      <c r="G154" s="113"/>
      <c r="H154" s="116"/>
      <c r="I154" s="130"/>
      <c r="J154" s="146" t="s">
        <v>127</v>
      </c>
    </row>
    <row r="155" spans="1:10" s="24" customFormat="1">
      <c r="B155" s="135" t="s">
        <v>163</v>
      </c>
      <c r="C155" s="116">
        <v>30</v>
      </c>
      <c r="D155" s="46" t="s">
        <v>171</v>
      </c>
      <c r="E155" s="116"/>
      <c r="F155" s="116">
        <f t="shared" ref="F155:F175" si="33">C155*E155</f>
        <v>0</v>
      </c>
      <c r="G155" s="116"/>
      <c r="H155" s="116">
        <f t="shared" si="31"/>
        <v>0</v>
      </c>
      <c r="I155" s="130">
        <f t="shared" si="32"/>
        <v>0</v>
      </c>
      <c r="J155" s="146"/>
    </row>
    <row r="156" spans="1:10" s="115" customFormat="1">
      <c r="A156" s="158"/>
      <c r="B156" s="135" t="s">
        <v>164</v>
      </c>
      <c r="C156" s="116">
        <v>60</v>
      </c>
      <c r="D156" s="46" t="s">
        <v>26</v>
      </c>
      <c r="E156" s="116"/>
      <c r="F156" s="116">
        <f t="shared" si="33"/>
        <v>0</v>
      </c>
      <c r="G156" s="116"/>
      <c r="H156" s="116">
        <f t="shared" si="31"/>
        <v>0</v>
      </c>
      <c r="I156" s="130">
        <f t="shared" si="32"/>
        <v>0</v>
      </c>
      <c r="J156" s="146" t="s">
        <v>127</v>
      </c>
    </row>
    <row r="157" spans="1:10" s="119" customFormat="1">
      <c r="A157" s="112"/>
      <c r="B157" s="135" t="s">
        <v>165</v>
      </c>
      <c r="C157" s="116">
        <v>60</v>
      </c>
      <c r="D157" s="46" t="s">
        <v>26</v>
      </c>
      <c r="E157" s="116"/>
      <c r="F157" s="116">
        <f t="shared" si="33"/>
        <v>0</v>
      </c>
      <c r="G157" s="116"/>
      <c r="H157" s="116">
        <f t="shared" si="31"/>
        <v>0</v>
      </c>
      <c r="I157" s="130">
        <f t="shared" si="32"/>
        <v>0</v>
      </c>
      <c r="J157" s="146" t="s">
        <v>127</v>
      </c>
    </row>
    <row r="158" spans="1:10" s="119" customFormat="1">
      <c r="A158" s="112"/>
      <c r="B158" s="135" t="s">
        <v>166</v>
      </c>
      <c r="C158" s="116">
        <v>19</v>
      </c>
      <c r="D158" s="46" t="s">
        <v>26</v>
      </c>
      <c r="E158" s="116"/>
      <c r="F158" s="116">
        <f t="shared" si="33"/>
        <v>0</v>
      </c>
      <c r="G158" s="116"/>
      <c r="H158" s="116">
        <f t="shared" si="31"/>
        <v>0</v>
      </c>
      <c r="I158" s="130">
        <f t="shared" si="32"/>
        <v>0</v>
      </c>
      <c r="J158" s="146" t="s">
        <v>127</v>
      </c>
    </row>
    <row r="159" spans="1:10" s="119" customFormat="1">
      <c r="A159" s="112"/>
      <c r="B159" s="135" t="s">
        <v>167</v>
      </c>
      <c r="C159" s="116">
        <v>48</v>
      </c>
      <c r="D159" s="46" t="s">
        <v>26</v>
      </c>
      <c r="E159" s="116"/>
      <c r="F159" s="116">
        <f t="shared" si="33"/>
        <v>0</v>
      </c>
      <c r="G159" s="116"/>
      <c r="H159" s="116">
        <f t="shared" si="31"/>
        <v>0</v>
      </c>
      <c r="I159" s="130">
        <f t="shared" si="32"/>
        <v>0</v>
      </c>
      <c r="J159" s="146"/>
    </row>
    <row r="160" spans="1:10" s="119" customFormat="1">
      <c r="A160" s="112"/>
      <c r="B160" s="135" t="s">
        <v>168</v>
      </c>
      <c r="C160" s="116">
        <v>6</v>
      </c>
      <c r="D160" s="46" t="s">
        <v>26</v>
      </c>
      <c r="E160" s="116"/>
      <c r="F160" s="116">
        <f t="shared" si="33"/>
        <v>0</v>
      </c>
      <c r="G160" s="116"/>
      <c r="H160" s="116">
        <f t="shared" si="31"/>
        <v>0</v>
      </c>
      <c r="I160" s="130">
        <f t="shared" si="32"/>
        <v>0</v>
      </c>
      <c r="J160" s="146" t="s">
        <v>127</v>
      </c>
    </row>
    <row r="161" spans="1:10" s="119" customFormat="1">
      <c r="A161" s="157">
        <v>10.7</v>
      </c>
      <c r="B161" s="135" t="s">
        <v>173</v>
      </c>
      <c r="C161" s="116"/>
      <c r="D161" s="46"/>
      <c r="E161" s="116"/>
      <c r="F161" s="116"/>
      <c r="G161" s="116"/>
      <c r="H161" s="116"/>
      <c r="I161" s="130"/>
      <c r="J161" s="54"/>
    </row>
    <row r="162" spans="1:10" s="119" customFormat="1">
      <c r="A162" s="112"/>
      <c r="B162" s="135" t="s">
        <v>174</v>
      </c>
      <c r="C162" s="116">
        <v>3</v>
      </c>
      <c r="D162" s="46" t="s">
        <v>27</v>
      </c>
      <c r="E162" s="116"/>
      <c r="F162" s="116">
        <f t="shared" si="33"/>
        <v>0</v>
      </c>
      <c r="G162" s="116"/>
      <c r="H162" s="116">
        <f t="shared" si="31"/>
        <v>0</v>
      </c>
      <c r="I162" s="130">
        <f t="shared" si="32"/>
        <v>0</v>
      </c>
      <c r="J162" s="54"/>
    </row>
    <row r="163" spans="1:10" s="119" customFormat="1" ht="37.5">
      <c r="A163" s="112"/>
      <c r="B163" s="135" t="s">
        <v>175</v>
      </c>
      <c r="C163" s="116">
        <v>10</v>
      </c>
      <c r="D163" s="46" t="s">
        <v>27</v>
      </c>
      <c r="E163" s="116"/>
      <c r="F163" s="116">
        <f t="shared" si="33"/>
        <v>0</v>
      </c>
      <c r="G163" s="116"/>
      <c r="H163" s="116">
        <f t="shared" si="31"/>
        <v>0</v>
      </c>
      <c r="I163" s="130">
        <f t="shared" si="32"/>
        <v>0</v>
      </c>
      <c r="J163" s="54"/>
    </row>
    <row r="164" spans="1:10" s="119" customFormat="1">
      <c r="A164" s="112"/>
      <c r="B164" s="135" t="s">
        <v>176</v>
      </c>
      <c r="C164" s="116">
        <v>3</v>
      </c>
      <c r="D164" s="46" t="s">
        <v>27</v>
      </c>
      <c r="E164" s="116"/>
      <c r="F164" s="116">
        <f t="shared" si="33"/>
        <v>0</v>
      </c>
      <c r="G164" s="116"/>
      <c r="H164" s="116">
        <f t="shared" si="31"/>
        <v>0</v>
      </c>
      <c r="I164" s="130">
        <f t="shared" si="32"/>
        <v>0</v>
      </c>
      <c r="J164" s="59"/>
    </row>
    <row r="165" spans="1:10" s="119" customFormat="1">
      <c r="A165" s="51"/>
      <c r="B165" s="135" t="s">
        <v>177</v>
      </c>
      <c r="C165" s="116">
        <v>1</v>
      </c>
      <c r="D165" s="46" t="s">
        <v>141</v>
      </c>
      <c r="E165" s="116"/>
      <c r="F165" s="116">
        <f t="shared" si="33"/>
        <v>0</v>
      </c>
      <c r="G165" s="116"/>
      <c r="H165" s="116">
        <f t="shared" si="31"/>
        <v>0</v>
      </c>
      <c r="I165" s="130">
        <f t="shared" si="32"/>
        <v>0</v>
      </c>
      <c r="J165" s="146" t="s">
        <v>127</v>
      </c>
    </row>
    <row r="166" spans="1:10" s="119" customFormat="1">
      <c r="A166" s="157">
        <v>10.8</v>
      </c>
      <c r="B166" s="135" t="s">
        <v>178</v>
      </c>
      <c r="C166" s="116">
        <v>45</v>
      </c>
      <c r="D166" s="46" t="s">
        <v>26</v>
      </c>
      <c r="E166" s="116"/>
      <c r="F166" s="116">
        <f t="shared" si="33"/>
        <v>0</v>
      </c>
      <c r="G166" s="116"/>
      <c r="H166" s="116">
        <f t="shared" si="31"/>
        <v>0</v>
      </c>
      <c r="I166" s="130">
        <f t="shared" si="32"/>
        <v>0</v>
      </c>
      <c r="J166" s="179" t="s">
        <v>127</v>
      </c>
    </row>
    <row r="167" spans="1:10" s="119" customFormat="1" ht="37.5">
      <c r="A167" s="157">
        <v>10.9</v>
      </c>
      <c r="B167" s="135" t="s">
        <v>179</v>
      </c>
      <c r="C167" s="116">
        <v>187</v>
      </c>
      <c r="D167" s="46" t="s">
        <v>26</v>
      </c>
      <c r="E167" s="116"/>
      <c r="F167" s="116">
        <f t="shared" si="33"/>
        <v>0</v>
      </c>
      <c r="G167" s="116"/>
      <c r="H167" s="116">
        <f t="shared" si="31"/>
        <v>0</v>
      </c>
      <c r="I167" s="130">
        <f t="shared" si="32"/>
        <v>0</v>
      </c>
      <c r="J167" s="179"/>
    </row>
    <row r="168" spans="1:10" s="119" customFormat="1">
      <c r="A168" s="159">
        <v>10.1</v>
      </c>
      <c r="B168" s="135" t="s">
        <v>180</v>
      </c>
      <c r="C168" s="116"/>
      <c r="D168" s="46"/>
      <c r="E168" s="116"/>
      <c r="F168" s="116"/>
      <c r="G168" s="116"/>
      <c r="H168" s="116"/>
      <c r="I168" s="130"/>
      <c r="J168" s="54"/>
    </row>
    <row r="169" spans="1:10" s="119" customFormat="1">
      <c r="B169" s="135" t="s">
        <v>181</v>
      </c>
      <c r="C169" s="116">
        <v>11</v>
      </c>
      <c r="D169" s="46" t="s">
        <v>26</v>
      </c>
      <c r="E169" s="116"/>
      <c r="F169" s="116">
        <f t="shared" si="33"/>
        <v>0</v>
      </c>
      <c r="G169" s="116"/>
      <c r="H169" s="116">
        <f t="shared" si="31"/>
        <v>0</v>
      </c>
      <c r="I169" s="130">
        <f t="shared" si="32"/>
        <v>0</v>
      </c>
      <c r="J169" s="179" t="s">
        <v>127</v>
      </c>
    </row>
    <row r="170" spans="1:10" s="119" customFormat="1">
      <c r="B170" s="135" t="s">
        <v>182</v>
      </c>
      <c r="C170" s="116">
        <v>21</v>
      </c>
      <c r="D170" s="46" t="s">
        <v>26</v>
      </c>
      <c r="E170" s="116"/>
      <c r="F170" s="116">
        <f t="shared" si="33"/>
        <v>0</v>
      </c>
      <c r="G170" s="116"/>
      <c r="H170" s="116">
        <f t="shared" si="31"/>
        <v>0</v>
      </c>
      <c r="I170" s="130">
        <f t="shared" si="32"/>
        <v>0</v>
      </c>
      <c r="J170" s="175"/>
    </row>
    <row r="171" spans="1:10" s="119" customFormat="1" ht="37.5">
      <c r="B171" s="135" t="s">
        <v>183</v>
      </c>
      <c r="C171" s="116">
        <v>7.1</v>
      </c>
      <c r="D171" s="46" t="s">
        <v>217</v>
      </c>
      <c r="E171" s="116"/>
      <c r="F171" s="116">
        <f t="shared" si="33"/>
        <v>0</v>
      </c>
      <c r="G171" s="116"/>
      <c r="H171" s="116">
        <f t="shared" si="31"/>
        <v>0</v>
      </c>
      <c r="I171" s="130">
        <f t="shared" si="32"/>
        <v>0</v>
      </c>
      <c r="J171" s="146" t="s">
        <v>127</v>
      </c>
    </row>
    <row r="172" spans="1:10" s="119" customFormat="1">
      <c r="A172" s="159">
        <v>10.11</v>
      </c>
      <c r="B172" s="135" t="s">
        <v>184</v>
      </c>
      <c r="C172" s="116"/>
      <c r="D172" s="46"/>
      <c r="E172" s="116"/>
      <c r="F172" s="116"/>
      <c r="G172" s="116"/>
      <c r="H172" s="116"/>
      <c r="I172" s="130"/>
      <c r="J172" s="175"/>
    </row>
    <row r="173" spans="1:10" s="119" customFormat="1">
      <c r="B173" s="135" t="s">
        <v>186</v>
      </c>
      <c r="C173" s="116">
        <v>12</v>
      </c>
      <c r="D173" s="46" t="s">
        <v>26</v>
      </c>
      <c r="E173" s="116"/>
      <c r="F173" s="116">
        <f t="shared" si="33"/>
        <v>0</v>
      </c>
      <c r="G173" s="116"/>
      <c r="H173" s="116">
        <f t="shared" si="31"/>
        <v>0</v>
      </c>
      <c r="I173" s="130">
        <f t="shared" si="32"/>
        <v>0</v>
      </c>
      <c r="J173" s="179" t="s">
        <v>210</v>
      </c>
    </row>
    <row r="174" spans="1:10" s="119" customFormat="1">
      <c r="A174" s="112"/>
      <c r="B174" s="135" t="s">
        <v>185</v>
      </c>
      <c r="C174" s="116">
        <v>12</v>
      </c>
      <c r="D174" s="46" t="s">
        <v>26</v>
      </c>
      <c r="E174" s="116"/>
      <c r="F174" s="116">
        <f t="shared" si="33"/>
        <v>0</v>
      </c>
      <c r="G174" s="116"/>
      <c r="H174" s="116">
        <f t="shared" si="31"/>
        <v>0</v>
      </c>
      <c r="I174" s="130">
        <f t="shared" si="32"/>
        <v>0</v>
      </c>
      <c r="J174" s="175"/>
    </row>
    <row r="175" spans="1:10" s="119" customFormat="1">
      <c r="A175" s="159">
        <v>10.119999999999999</v>
      </c>
      <c r="B175" s="135" t="s">
        <v>187</v>
      </c>
      <c r="C175" s="116">
        <v>1</v>
      </c>
      <c r="D175" s="46" t="s">
        <v>27</v>
      </c>
      <c r="E175" s="116"/>
      <c r="F175" s="116">
        <f t="shared" si="33"/>
        <v>0</v>
      </c>
      <c r="G175" s="116"/>
      <c r="H175" s="116">
        <f t="shared" si="31"/>
        <v>0</v>
      </c>
      <c r="I175" s="130">
        <f t="shared" si="32"/>
        <v>0</v>
      </c>
      <c r="J175" s="146" t="s">
        <v>210</v>
      </c>
    </row>
    <row r="176" spans="1:10" s="156" customFormat="1">
      <c r="A176" s="196"/>
      <c r="B176" s="138"/>
      <c r="C176" s="137"/>
      <c r="D176" s="74"/>
      <c r="E176" s="137"/>
      <c r="F176" s="137"/>
      <c r="G176" s="137"/>
      <c r="H176" s="137"/>
      <c r="I176" s="147"/>
      <c r="J176" s="148"/>
    </row>
    <row r="177" spans="1:11" s="156" customFormat="1">
      <c r="A177" s="196"/>
      <c r="B177" s="196"/>
      <c r="C177" s="196"/>
      <c r="D177" s="196"/>
      <c r="E177" s="196"/>
      <c r="F177" s="196"/>
      <c r="G177" s="196"/>
      <c r="H177" s="196"/>
      <c r="I177" s="196"/>
      <c r="J177" s="196"/>
    </row>
    <row r="178" spans="1:11" s="156" customFormat="1">
      <c r="A178" s="128"/>
      <c r="B178" s="141" t="s">
        <v>188</v>
      </c>
      <c r="C178" s="132"/>
      <c r="D178" s="133"/>
      <c r="E178" s="132"/>
      <c r="F178" s="129">
        <f>SUM(F149:F175)</f>
        <v>0</v>
      </c>
      <c r="G178" s="129"/>
      <c r="H178" s="129">
        <f>SUM(H149:H175)</f>
        <v>0</v>
      </c>
      <c r="I178" s="129">
        <f>SUM(I149:I175)</f>
        <v>0</v>
      </c>
      <c r="J178" s="80"/>
    </row>
    <row r="179" spans="1:11" s="156" customFormat="1">
      <c r="A179" s="160">
        <v>11</v>
      </c>
      <c r="B179" s="197" t="s">
        <v>189</v>
      </c>
      <c r="C179" s="147"/>
      <c r="D179" s="85"/>
      <c r="E179" s="147"/>
      <c r="F179" s="130"/>
      <c r="G179" s="147"/>
      <c r="H179" s="130"/>
      <c r="I179" s="130"/>
      <c r="J179" s="162"/>
    </row>
    <row r="180" spans="1:11" s="156" customFormat="1">
      <c r="A180" s="120"/>
      <c r="B180" s="138" t="s">
        <v>190</v>
      </c>
      <c r="C180" s="137">
        <v>85</v>
      </c>
      <c r="D180" s="74" t="s">
        <v>26</v>
      </c>
      <c r="E180" s="137"/>
      <c r="F180" s="116">
        <f t="shared" ref="F180:F182" si="34">C180*E180</f>
        <v>0</v>
      </c>
      <c r="G180" s="116"/>
      <c r="H180" s="116">
        <f t="shared" ref="H180" si="35">C180*G180</f>
        <v>0</v>
      </c>
      <c r="I180" s="130">
        <f t="shared" ref="I180" si="36">F180+H180</f>
        <v>0</v>
      </c>
      <c r="J180" s="148" t="s">
        <v>127</v>
      </c>
    </row>
    <row r="181" spans="1:11" s="156" customFormat="1" ht="37.5">
      <c r="A181" s="112"/>
      <c r="B181" s="135" t="s">
        <v>191</v>
      </c>
      <c r="C181" s="116">
        <v>86.4</v>
      </c>
      <c r="D181" s="46" t="s">
        <v>26</v>
      </c>
      <c r="E181" s="116"/>
      <c r="F181" s="116">
        <f t="shared" si="34"/>
        <v>0</v>
      </c>
      <c r="G181" s="116"/>
      <c r="H181" s="116">
        <f t="shared" ref="H181:H182" si="37">C181*G181</f>
        <v>0</v>
      </c>
      <c r="I181" s="116">
        <f t="shared" ref="I181:I182" si="38">F181+H181</f>
        <v>0</v>
      </c>
      <c r="J181" s="146" t="s">
        <v>127</v>
      </c>
    </row>
    <row r="182" spans="1:11" s="156" customFormat="1">
      <c r="A182" s="112"/>
      <c r="B182" s="135" t="s">
        <v>192</v>
      </c>
      <c r="C182" s="116">
        <v>8</v>
      </c>
      <c r="D182" s="46" t="s">
        <v>27</v>
      </c>
      <c r="E182" s="116"/>
      <c r="F182" s="116">
        <f t="shared" si="34"/>
        <v>0</v>
      </c>
      <c r="G182" s="116"/>
      <c r="H182" s="116">
        <f t="shared" si="37"/>
        <v>0</v>
      </c>
      <c r="I182" s="116">
        <f t="shared" si="38"/>
        <v>0</v>
      </c>
      <c r="J182" s="146" t="s">
        <v>127</v>
      </c>
    </row>
    <row r="183" spans="1:11" s="156" customFormat="1">
      <c r="A183" s="120"/>
      <c r="B183" s="138"/>
      <c r="C183" s="137"/>
      <c r="D183" s="74"/>
      <c r="E183" s="137"/>
      <c r="F183" s="137"/>
      <c r="G183" s="137"/>
      <c r="H183" s="137"/>
      <c r="I183" s="137"/>
      <c r="J183" s="148"/>
    </row>
    <row r="184" spans="1:11" s="156" customFormat="1">
      <c r="A184" s="131"/>
      <c r="B184" s="141" t="s">
        <v>193</v>
      </c>
      <c r="C184" s="132"/>
      <c r="D184" s="133"/>
      <c r="E184" s="132"/>
      <c r="F184" s="129">
        <f>SUM(F180:F182)</f>
        <v>0</v>
      </c>
      <c r="G184" s="129"/>
      <c r="H184" s="129">
        <f>SUM(H180:H182)</f>
        <v>0</v>
      </c>
      <c r="I184" s="129">
        <f>SUM(I180:I182)</f>
        <v>0</v>
      </c>
      <c r="J184" s="155"/>
    </row>
    <row r="185" spans="1:11" s="156" customFormat="1">
      <c r="A185" s="240"/>
      <c r="B185" s="241" t="s">
        <v>194</v>
      </c>
      <c r="C185" s="238"/>
      <c r="D185" s="239"/>
      <c r="E185" s="238"/>
      <c r="F185" s="238">
        <f>SUM(F52,F62,F74,F81,F97,F106,F131,F139,F147,F178,F184)</f>
        <v>0</v>
      </c>
      <c r="G185" s="238"/>
      <c r="H185" s="238">
        <f>SUM(H52,H62,H74,H81,H97,H106,H131,H139,H147,H178,H184)</f>
        <v>0</v>
      </c>
      <c r="I185" s="238">
        <f>SUM(I52,I62,I74,I81,I97,I106,I131,I139,I147,I178,I184)</f>
        <v>0</v>
      </c>
      <c r="J185" s="242"/>
    </row>
    <row r="186" spans="1:11" s="156" customFormat="1">
      <c r="A186" s="186"/>
      <c r="B186" s="187"/>
      <c r="C186" s="166"/>
      <c r="D186" s="193"/>
      <c r="E186" s="166"/>
      <c r="F186" s="166"/>
      <c r="G186" s="166"/>
      <c r="H186" s="166"/>
      <c r="I186" s="166"/>
      <c r="J186" s="188"/>
      <c r="K186" s="163"/>
    </row>
    <row r="187" spans="1:11" s="156" customFormat="1">
      <c r="A187" s="186"/>
      <c r="B187" s="187"/>
      <c r="C187" s="166"/>
      <c r="D187" s="193"/>
      <c r="E187" s="166"/>
      <c r="F187" s="166"/>
      <c r="G187" s="166"/>
      <c r="H187" s="166"/>
      <c r="I187" s="166"/>
      <c r="J187" s="188"/>
      <c r="K187" s="163"/>
    </row>
    <row r="188" spans="1:11" s="156" customFormat="1" ht="21">
      <c r="A188" s="186"/>
      <c r="B188" s="187"/>
      <c r="C188" s="189" t="s">
        <v>47</v>
      </c>
      <c r="D188" s="220" t="s">
        <v>219</v>
      </c>
      <c r="E188" s="220"/>
      <c r="F188" s="220"/>
      <c r="G188" s="190" t="s">
        <v>220</v>
      </c>
      <c r="H188" s="168"/>
      <c r="I188" s="166"/>
      <c r="J188" s="188"/>
      <c r="K188" s="163"/>
    </row>
    <row r="189" spans="1:11" s="156" customFormat="1" ht="21">
      <c r="A189" s="186"/>
      <c r="B189" s="187"/>
      <c r="C189" s="191"/>
      <c r="D189" s="220" t="s">
        <v>221</v>
      </c>
      <c r="E189" s="220"/>
      <c r="F189" s="220"/>
      <c r="G189" s="192"/>
      <c r="H189" s="168"/>
      <c r="I189" s="166"/>
      <c r="J189" s="188"/>
      <c r="K189" s="163"/>
    </row>
    <row r="190" spans="1:11" s="156" customFormat="1" ht="21">
      <c r="A190" s="186"/>
      <c r="B190" s="187"/>
      <c r="C190" s="221" t="s">
        <v>222</v>
      </c>
      <c r="D190" s="221"/>
      <c r="E190" s="221"/>
      <c r="F190" s="221"/>
      <c r="G190" s="221"/>
      <c r="H190" s="168"/>
      <c r="I190" s="166"/>
      <c r="J190" s="188"/>
      <c r="K190" s="163"/>
    </row>
    <row r="191" spans="1:11" s="156" customFormat="1" ht="21">
      <c r="A191" s="186"/>
      <c r="B191" s="187"/>
      <c r="C191" s="221" t="s">
        <v>223</v>
      </c>
      <c r="D191" s="221"/>
      <c r="E191" s="221"/>
      <c r="F191" s="221"/>
      <c r="G191" s="221"/>
      <c r="H191" s="168"/>
      <c r="I191" s="166"/>
      <c r="J191" s="188"/>
      <c r="K191" s="163"/>
    </row>
    <row r="192" spans="1:11" s="156" customFormat="1">
      <c r="A192" s="186"/>
      <c r="B192" s="187"/>
      <c r="C192" s="166"/>
      <c r="D192" s="193"/>
      <c r="E192" s="166"/>
      <c r="F192" s="166"/>
      <c r="G192" s="166"/>
      <c r="H192" s="166"/>
      <c r="I192" s="166"/>
      <c r="J192" s="188"/>
      <c r="K192" s="163"/>
    </row>
    <row r="193" spans="1:11" s="156" customFormat="1">
      <c r="A193" s="164"/>
      <c r="B193" s="165"/>
      <c r="C193" s="222"/>
      <c r="D193" s="222"/>
      <c r="E193" s="222"/>
      <c r="F193" s="222"/>
      <c r="G193" s="222"/>
      <c r="H193" s="222"/>
      <c r="I193" s="166"/>
      <c r="J193" s="167"/>
      <c r="K193" s="163"/>
    </row>
    <row r="194" spans="1:11">
      <c r="A194" s="18"/>
    </row>
    <row r="195" spans="1:11">
      <c r="A195" s="18"/>
    </row>
  </sheetData>
  <mergeCells count="17">
    <mergeCell ref="A1:J1"/>
    <mergeCell ref="A6:A7"/>
    <mergeCell ref="B6:B7"/>
    <mergeCell ref="C6:C7"/>
    <mergeCell ref="D6:D7"/>
    <mergeCell ref="G6:H6"/>
    <mergeCell ref="J6:J7"/>
    <mergeCell ref="C3:F3"/>
    <mergeCell ref="C4:F4"/>
    <mergeCell ref="D5:H5"/>
    <mergeCell ref="E6:F6"/>
    <mergeCell ref="I6:I7"/>
    <mergeCell ref="D188:F188"/>
    <mergeCell ref="D189:F189"/>
    <mergeCell ref="C190:G190"/>
    <mergeCell ref="C191:G191"/>
    <mergeCell ref="C193:H193"/>
  </mergeCells>
  <phoneticPr fontId="8" type="noConversion"/>
  <pageMargins left="0.39370078740157483" right="0.39370078740157483" top="0.59055118110236227" bottom="0.59055118110236227" header="0.31496062992125984" footer="0.31496062992125984"/>
  <pageSetup paperSize="9" scale="90" orientation="landscape" horizontalDpi="4294967293" r:id="rId1"/>
  <headerFooter>
    <oddHeader xml:space="preserve">&amp;R&amp;"TH SarabunPSK,Regular"&amp;16            
แผ่นที่ &amp;P/9      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E8" sqref="E8"/>
    </sheetView>
  </sheetViews>
  <sheetFormatPr defaultRowHeight="21"/>
  <cols>
    <col min="1" max="1" width="5.875" style="1" customWidth="1"/>
    <col min="2" max="2" width="12.5" style="1" customWidth="1"/>
    <col min="3" max="3" width="9" style="1"/>
    <col min="4" max="4" width="8.375" style="1" customWidth="1"/>
    <col min="5" max="5" width="13" style="1" customWidth="1"/>
    <col min="6" max="6" width="16.125" style="1" customWidth="1"/>
    <col min="7" max="7" width="12" style="1" customWidth="1"/>
    <col min="8" max="16384" width="9" style="1"/>
  </cols>
  <sheetData>
    <row r="1" spans="1:7">
      <c r="A1" s="207" t="s">
        <v>208</v>
      </c>
      <c r="B1" s="207"/>
      <c r="C1" s="207"/>
      <c r="D1" s="207"/>
      <c r="E1" s="207"/>
      <c r="F1" s="207"/>
      <c r="G1" s="207"/>
    </row>
    <row r="2" spans="1:7">
      <c r="A2" s="215" t="s">
        <v>195</v>
      </c>
      <c r="B2" s="215"/>
      <c r="C2" s="215"/>
      <c r="D2" s="215"/>
      <c r="E2" s="215"/>
      <c r="F2" s="215"/>
      <c r="G2" s="215"/>
    </row>
    <row r="3" spans="1:7">
      <c r="A3" s="1" t="s">
        <v>52</v>
      </c>
      <c r="C3" s="1" t="s">
        <v>31</v>
      </c>
    </row>
    <row r="4" spans="1:7">
      <c r="A4" s="1" t="s">
        <v>196</v>
      </c>
      <c r="C4" s="1" t="str">
        <f>ใบสรุปปร.6!C3</f>
        <v xml:space="preserve">งานปรับปรุงอาคารเรียน โรงเรียนกีฬาจังหวัดชลบุรี  ต.หนองไม้แดง อ.เมืองชลบุรี จ.ชลบุรี </v>
      </c>
    </row>
    <row r="5" spans="1:7">
      <c r="A5" s="1" t="s">
        <v>3</v>
      </c>
      <c r="C5" s="1" t="s">
        <v>30</v>
      </c>
    </row>
    <row r="6" spans="1:7">
      <c r="A6" s="1" t="s">
        <v>197</v>
      </c>
      <c r="C6" s="1" t="s">
        <v>198</v>
      </c>
    </row>
    <row r="7" spans="1:7">
      <c r="A7" s="1" t="s">
        <v>10</v>
      </c>
      <c r="C7" s="1" t="s">
        <v>48</v>
      </c>
    </row>
    <row r="8" spans="1:7">
      <c r="A8" s="1" t="s">
        <v>212</v>
      </c>
      <c r="C8" s="1" t="s">
        <v>213</v>
      </c>
    </row>
    <row r="9" spans="1:7">
      <c r="A9" s="1" t="s">
        <v>199</v>
      </c>
      <c r="C9" s="180" t="s">
        <v>228</v>
      </c>
    </row>
    <row r="10" spans="1:7">
      <c r="A10" s="97" t="s">
        <v>224</v>
      </c>
    </row>
    <row r="11" spans="1:7">
      <c r="A11" s="17" t="s">
        <v>6</v>
      </c>
      <c r="B11" s="234" t="s">
        <v>7</v>
      </c>
      <c r="C11" s="234"/>
      <c r="D11" s="234"/>
      <c r="E11" s="234"/>
      <c r="F11" s="5" t="s">
        <v>200</v>
      </c>
      <c r="G11" s="17" t="s">
        <v>8</v>
      </c>
    </row>
    <row r="12" spans="1:7">
      <c r="A12" s="99">
        <v>1</v>
      </c>
      <c r="B12" s="209" t="s">
        <v>49</v>
      </c>
      <c r="C12" s="210"/>
      <c r="D12" s="210"/>
      <c r="E12" s="211"/>
      <c r="F12" s="181">
        <f>ปร4พ!I16</f>
        <v>0</v>
      </c>
      <c r="G12" s="3"/>
    </row>
    <row r="13" spans="1:7">
      <c r="A13" s="3"/>
      <c r="B13" s="203"/>
      <c r="C13" s="203"/>
      <c r="D13" s="203"/>
      <c r="E13" s="203"/>
      <c r="F13" s="3"/>
      <c r="G13" s="3"/>
    </row>
    <row r="14" spans="1:7">
      <c r="A14" s="232" t="s">
        <v>12</v>
      </c>
      <c r="B14" s="231" t="s">
        <v>216</v>
      </c>
      <c r="C14" s="231"/>
      <c r="D14" s="231"/>
      <c r="E14" s="231"/>
      <c r="F14" s="15">
        <f>F12</f>
        <v>0</v>
      </c>
      <c r="G14" s="3"/>
    </row>
    <row r="15" spans="1:7">
      <c r="A15" s="233"/>
      <c r="B15" s="231" t="s">
        <v>201</v>
      </c>
      <c r="C15" s="231"/>
      <c r="D15" s="231"/>
      <c r="E15" s="231"/>
      <c r="F15" s="16">
        <f>F14</f>
        <v>0</v>
      </c>
      <c r="G15" s="3"/>
    </row>
    <row r="16" spans="1:7">
      <c r="A16" s="3"/>
      <c r="B16" s="230" t="str">
        <f>BAHTTEXT(F15)</f>
        <v>ศูนย์บาทถ้วน</v>
      </c>
      <c r="C16" s="230"/>
      <c r="D16" s="230"/>
      <c r="E16" s="230"/>
      <c r="F16" s="3"/>
      <c r="G16" s="3"/>
    </row>
    <row r="18" spans="1:7">
      <c r="A18" s="39"/>
    </row>
    <row r="19" spans="1:7">
      <c r="A19" s="39"/>
      <c r="B19" s="39"/>
      <c r="C19" s="182" t="s">
        <v>47</v>
      </c>
      <c r="D19" s="228" t="s">
        <v>219</v>
      </c>
      <c r="E19" s="228"/>
      <c r="F19" s="228"/>
      <c r="G19" s="183" t="s">
        <v>220</v>
      </c>
    </row>
    <row r="20" spans="1:7">
      <c r="B20" s="39"/>
      <c r="C20" s="184"/>
      <c r="D20" s="228" t="s">
        <v>221</v>
      </c>
      <c r="E20" s="228"/>
      <c r="F20" s="228"/>
      <c r="G20" s="185"/>
    </row>
    <row r="21" spans="1:7">
      <c r="B21" s="39"/>
      <c r="C21" s="229" t="s">
        <v>222</v>
      </c>
      <c r="D21" s="229"/>
      <c r="E21" s="229"/>
      <c r="F21" s="229"/>
      <c r="G21" s="229"/>
    </row>
    <row r="22" spans="1:7">
      <c r="C22" s="229" t="s">
        <v>223</v>
      </c>
      <c r="D22" s="229"/>
      <c r="E22" s="229"/>
      <c r="F22" s="229"/>
      <c r="G22" s="229"/>
    </row>
    <row r="23" spans="1:7">
      <c r="D23" s="97"/>
    </row>
    <row r="27" spans="1:7">
      <c r="C27" s="172"/>
    </row>
    <row r="28" spans="1:7">
      <c r="D28" s="97"/>
    </row>
    <row r="32" spans="1:7">
      <c r="C32" s="172"/>
    </row>
    <row r="33" spans="4:4">
      <c r="D33" s="97"/>
    </row>
  </sheetData>
  <mergeCells count="13">
    <mergeCell ref="B15:E15"/>
    <mergeCell ref="A14:A15"/>
    <mergeCell ref="A1:G1"/>
    <mergeCell ref="A2:G2"/>
    <mergeCell ref="B11:E11"/>
    <mergeCell ref="B12:E12"/>
    <mergeCell ref="B13:E13"/>
    <mergeCell ref="B14:E14"/>
    <mergeCell ref="D19:F19"/>
    <mergeCell ref="D20:F20"/>
    <mergeCell ref="C21:G21"/>
    <mergeCell ref="C22:G22"/>
    <mergeCell ref="B16:E16"/>
  </mergeCells>
  <phoneticPr fontId="8" type="noConversion"/>
  <pageMargins left="0.39370078740157483" right="0.39370078740157483" top="0.59055118110236227" bottom="0.39370078740157483" header="0.31496062992125984" footer="0.31496062992125984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8" sqref="B18"/>
    </sheetView>
  </sheetViews>
  <sheetFormatPr defaultRowHeight="21"/>
  <cols>
    <col min="1" max="1" width="7.375" style="7" customWidth="1"/>
    <col min="2" max="2" width="37.75" style="1" customWidth="1"/>
    <col min="3" max="3" width="8.625" style="1" customWidth="1"/>
    <col min="4" max="4" width="6.875" style="1" customWidth="1"/>
    <col min="5" max="5" width="10.25" style="12" customWidth="1"/>
    <col min="6" max="6" width="11.625" style="12" customWidth="1"/>
    <col min="7" max="7" width="8.125" style="1" customWidth="1"/>
    <col min="8" max="8" width="6.875" style="1" customWidth="1"/>
    <col min="9" max="9" width="11.5" style="1" customWidth="1"/>
    <col min="10" max="10" width="12.25" style="1" customWidth="1"/>
    <col min="11" max="16384" width="9" style="1"/>
  </cols>
  <sheetData>
    <row r="1" spans="1:10">
      <c r="A1" s="223" t="s">
        <v>53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>
      <c r="A2" s="68" t="s">
        <v>207</v>
      </c>
      <c r="B2" s="70"/>
      <c r="C2" s="70"/>
      <c r="D2" s="70"/>
      <c r="E2" s="71"/>
      <c r="F2" s="71"/>
      <c r="G2" s="70"/>
      <c r="H2" s="1" t="s">
        <v>202</v>
      </c>
      <c r="J2" s="70" t="s">
        <v>36</v>
      </c>
    </row>
    <row r="3" spans="1:10">
      <c r="A3" s="93" t="s">
        <v>37</v>
      </c>
      <c r="C3" s="70"/>
      <c r="D3" s="70"/>
      <c r="E3" s="70"/>
      <c r="F3" s="70"/>
      <c r="H3" s="12" t="s">
        <v>56</v>
      </c>
    </row>
    <row r="4" spans="1:10">
      <c r="A4" s="7" t="s">
        <v>224</v>
      </c>
      <c r="D4" s="100"/>
      <c r="F4" s="35" t="s">
        <v>218</v>
      </c>
      <c r="G4" s="100"/>
      <c r="H4" s="100"/>
    </row>
    <row r="5" spans="1:10">
      <c r="A5" s="235" t="s">
        <v>13</v>
      </c>
      <c r="B5" s="235" t="s">
        <v>7</v>
      </c>
      <c r="C5" s="235" t="s">
        <v>14</v>
      </c>
      <c r="D5" s="235" t="s">
        <v>15</v>
      </c>
      <c r="E5" s="235" t="s">
        <v>16</v>
      </c>
      <c r="F5" s="235"/>
      <c r="G5" s="235" t="s">
        <v>17</v>
      </c>
      <c r="H5" s="235"/>
      <c r="I5" s="235" t="s">
        <v>18</v>
      </c>
      <c r="J5" s="235" t="s">
        <v>8</v>
      </c>
    </row>
    <row r="6" spans="1:10">
      <c r="A6" s="235"/>
      <c r="B6" s="235"/>
      <c r="C6" s="235"/>
      <c r="D6" s="235"/>
      <c r="E6" s="13" t="s">
        <v>19</v>
      </c>
      <c r="F6" s="13" t="s">
        <v>11</v>
      </c>
      <c r="G6" s="6" t="s">
        <v>19</v>
      </c>
      <c r="H6" s="6" t="s">
        <v>11</v>
      </c>
      <c r="I6" s="235"/>
      <c r="J6" s="235"/>
    </row>
    <row r="7" spans="1:10">
      <c r="A7" s="6"/>
      <c r="B7" s="11" t="s">
        <v>203</v>
      </c>
      <c r="C7" s="6"/>
      <c r="D7" s="6"/>
      <c r="E7" s="13"/>
      <c r="F7" s="13"/>
      <c r="G7" s="6"/>
      <c r="H7" s="6"/>
      <c r="I7" s="6"/>
      <c r="J7" s="3"/>
    </row>
    <row r="8" spans="1:10" s="33" customFormat="1">
      <c r="A8" s="51">
        <v>1</v>
      </c>
      <c r="B8" s="202" t="s">
        <v>204</v>
      </c>
      <c r="C8" s="41">
        <v>1690</v>
      </c>
      <c r="D8" s="42" t="s">
        <v>26</v>
      </c>
      <c r="E8" s="41"/>
      <c r="F8" s="41">
        <f>C8*E8</f>
        <v>0</v>
      </c>
      <c r="G8" s="48"/>
      <c r="H8" s="48"/>
      <c r="I8" s="48">
        <f>F8</f>
        <v>0</v>
      </c>
      <c r="J8" s="55"/>
    </row>
    <row r="9" spans="1:10" s="34" customFormat="1">
      <c r="A9" s="47"/>
      <c r="B9" s="44"/>
      <c r="C9" s="41"/>
      <c r="D9" s="42"/>
      <c r="E9" s="41"/>
      <c r="F9" s="41"/>
      <c r="G9" s="41"/>
      <c r="H9" s="41"/>
      <c r="I9" s="41"/>
      <c r="J9" s="55"/>
    </row>
    <row r="10" spans="1:10" s="34" customFormat="1">
      <c r="A10" s="47"/>
      <c r="B10" s="44"/>
      <c r="C10" s="41"/>
      <c r="D10" s="42"/>
      <c r="E10" s="41"/>
      <c r="F10" s="41"/>
      <c r="G10" s="41"/>
      <c r="H10" s="41"/>
      <c r="I10" s="41"/>
      <c r="J10" s="55"/>
    </row>
    <row r="11" spans="1:10" s="34" customFormat="1">
      <c r="A11" s="47"/>
      <c r="B11" s="44"/>
      <c r="C11" s="41"/>
      <c r="D11" s="42"/>
      <c r="E11" s="41"/>
      <c r="F11" s="41"/>
      <c r="G11" s="41"/>
      <c r="H11" s="41"/>
      <c r="I11" s="41"/>
      <c r="J11" s="55"/>
    </row>
    <row r="12" spans="1:10" s="33" customFormat="1">
      <c r="A12" s="47"/>
      <c r="B12" s="44"/>
      <c r="C12" s="41"/>
      <c r="D12" s="42"/>
      <c r="E12" s="41"/>
      <c r="F12" s="41"/>
      <c r="G12" s="41"/>
      <c r="H12" s="41"/>
      <c r="I12" s="41"/>
      <c r="J12" s="55"/>
    </row>
    <row r="13" spans="1:10" s="34" customFormat="1">
      <c r="A13" s="47"/>
      <c r="B13" s="44"/>
      <c r="C13" s="41"/>
      <c r="D13" s="42"/>
      <c r="E13" s="41"/>
      <c r="F13" s="41"/>
      <c r="G13" s="41"/>
      <c r="H13" s="41"/>
      <c r="I13" s="41"/>
      <c r="J13" s="50"/>
    </row>
    <row r="14" spans="1:10" s="34" customFormat="1">
      <c r="A14" s="72"/>
      <c r="B14" s="73"/>
      <c r="C14" s="86"/>
      <c r="D14" s="87"/>
      <c r="E14" s="86"/>
      <c r="F14" s="86"/>
      <c r="G14" s="86"/>
      <c r="H14" s="86"/>
      <c r="I14" s="86"/>
      <c r="J14" s="88"/>
    </row>
    <row r="15" spans="1:10" s="34" customFormat="1">
      <c r="A15" s="75"/>
      <c r="B15" s="76" t="s">
        <v>205</v>
      </c>
      <c r="C15" s="77"/>
      <c r="D15" s="78"/>
      <c r="E15" s="77"/>
      <c r="F15" s="77">
        <f>SUM(F8:F14)</f>
        <v>0</v>
      </c>
      <c r="G15" s="77"/>
      <c r="H15" s="77"/>
      <c r="I15" s="77">
        <f>SUM(I8:I14)</f>
        <v>0</v>
      </c>
      <c r="J15" s="82"/>
    </row>
    <row r="16" spans="1:10" ht="38.25">
      <c r="A16" s="99"/>
      <c r="B16" s="141" t="s">
        <v>206</v>
      </c>
      <c r="C16" s="3"/>
      <c r="D16" s="3"/>
      <c r="E16" s="14"/>
      <c r="F16" s="169">
        <f>SUM(F15)</f>
        <v>0</v>
      </c>
      <c r="G16" s="170"/>
      <c r="H16" s="170"/>
      <c r="I16" s="171">
        <f>SUM(I15)</f>
        <v>0</v>
      </c>
      <c r="J16" s="3"/>
    </row>
    <row r="17" spans="1:8">
      <c r="A17" s="2"/>
    </row>
    <row r="19" spans="1:8">
      <c r="D19" s="182" t="s">
        <v>47</v>
      </c>
      <c r="E19" s="228" t="s">
        <v>219</v>
      </c>
      <c r="F19" s="228"/>
      <c r="G19" s="228"/>
      <c r="H19" s="183" t="s">
        <v>220</v>
      </c>
    </row>
    <row r="20" spans="1:8">
      <c r="D20" s="184"/>
      <c r="E20" s="228" t="s">
        <v>221</v>
      </c>
      <c r="F20" s="228"/>
      <c r="G20" s="228"/>
      <c r="H20" s="185"/>
    </row>
    <row r="21" spans="1:8">
      <c r="D21" s="229" t="s">
        <v>222</v>
      </c>
      <c r="E21" s="229"/>
      <c r="F21" s="229"/>
      <c r="G21" s="229"/>
      <c r="H21" s="229"/>
    </row>
    <row r="22" spans="1:8">
      <c r="D22" s="229" t="s">
        <v>223</v>
      </c>
      <c r="E22" s="229"/>
      <c r="F22" s="229"/>
      <c r="G22" s="229"/>
      <c r="H22" s="229"/>
    </row>
  </sheetData>
  <mergeCells count="13">
    <mergeCell ref="E19:G19"/>
    <mergeCell ref="E20:G20"/>
    <mergeCell ref="D21:H21"/>
    <mergeCell ref="D22:H22"/>
    <mergeCell ref="A1:J1"/>
    <mergeCell ref="J5:J6"/>
    <mergeCell ref="A5:A6"/>
    <mergeCell ref="B5:B6"/>
    <mergeCell ref="C5:C6"/>
    <mergeCell ref="D5:D6"/>
    <mergeCell ref="I5:I6"/>
    <mergeCell ref="E5:F5"/>
    <mergeCell ref="G5:H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ใบสรุปปร.6</vt:lpstr>
      <vt:lpstr>ปร5ก</vt:lpstr>
      <vt:lpstr>ปร4ก</vt:lpstr>
      <vt:lpstr>ปร.5 พ </vt:lpstr>
      <vt:lpstr>ปร4พ</vt:lpstr>
      <vt:lpstr>ปร4ก!Print_Area</vt:lpstr>
      <vt:lpstr>ปร4ก!Print_Titles</vt:lpstr>
      <vt:lpstr>ปร4พ!Print_Titles</vt:lpstr>
    </vt:vector>
  </TitlesOfParts>
  <Company>Code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Source</dc:creator>
  <cp:lastModifiedBy>User</cp:lastModifiedBy>
  <cp:lastPrinted>2019-02-22T01:57:14Z</cp:lastPrinted>
  <dcterms:created xsi:type="dcterms:W3CDTF">2012-11-20T02:53:28Z</dcterms:created>
  <dcterms:modified xsi:type="dcterms:W3CDTF">2019-02-22T01:58:36Z</dcterms:modified>
</cp:coreProperties>
</file>